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Import Info" sheetId="1" r:id="rId1"/>
    <sheet name="EMP-02" sheetId="2" r:id="rId2"/>
    <sheet name="EMP-02a" sheetId="3" r:id="rId3"/>
    <sheet name="2024 Calendar" sheetId="4" r:id="rId4"/>
    <sheet name="EMP-03" sheetId="5" r:id="rId5"/>
    <sheet name="EMP-03a" sheetId="6" r:id="rId6"/>
    <sheet name="EMP-04" sheetId="7" r:id="rId7"/>
    <sheet name="Monthly " sheetId="8" r:id="rId8"/>
    <sheet name="Weekly" sheetId="9" r:id="rId9"/>
    <sheet name="Flat Rate" sheetId="10" r:id="rId10"/>
    <sheet name="Weekly Monthly BIK" sheetId="11" r:id="rId11"/>
    <sheet name="BiK Weekly Monthly Record " sheetId="12" r:id="rId12"/>
  </sheets>
  <definedNames>
    <definedName name="APA" localSheetId="9">#REF!</definedName>
    <definedName name="APA" localSheetId="7">#REF!</definedName>
    <definedName name="APA">#REF!</definedName>
    <definedName name="BRB" localSheetId="9">#REF!</definedName>
    <definedName name="BRB" localSheetId="7">#REF!</definedName>
    <definedName name="BRB">#REF!</definedName>
    <definedName name="BTR">#REF!</definedName>
    <definedName name="EIR">#REF!</definedName>
    <definedName name="LRB">#REF!</definedName>
    <definedName name="LTR">#REF!</definedName>
    <definedName name="MPA" localSheetId="9">#REF!</definedName>
    <definedName name="MPA" localSheetId="7">#REF!</definedName>
    <definedName name="MPA">#REF!</definedName>
    <definedName name="PA">#REF!</definedName>
    <definedName name="TableYear">#REF!</definedName>
    <definedName name="URB" localSheetId="9">#REF!</definedName>
    <definedName name="URB" localSheetId="7">#REF!</definedName>
    <definedName name="URB">#REF!</definedName>
    <definedName name="UTR" localSheetId="9">#REF!</definedName>
    <definedName name="UTR" localSheetId="7">#REF!</definedName>
    <definedName name="UTR">#REF!</definedName>
  </definedNames>
  <calcPr calcId="145621"/>
</workbook>
</file>

<file path=xl/calcChain.xml><?xml version="1.0" encoding="utf-8"?>
<calcChain xmlns="http://schemas.openxmlformats.org/spreadsheetml/2006/main">
  <c r="B59" i="11" l="1"/>
  <c r="B58" i="11"/>
  <c r="B52" i="11"/>
  <c r="B51" i="11"/>
  <c r="G44" i="11"/>
  <c r="B44" i="11"/>
  <c r="G43" i="11"/>
  <c r="B43" i="11"/>
  <c r="G36" i="11"/>
  <c r="B36" i="11"/>
  <c r="G35" i="11"/>
  <c r="B35" i="11"/>
  <c r="D26" i="11"/>
  <c r="D25" i="11" s="1"/>
  <c r="C26" i="11"/>
  <c r="C25" i="11"/>
  <c r="B25" i="11"/>
  <c r="C24" i="11"/>
  <c r="B24" i="11"/>
  <c r="C18" i="11"/>
  <c r="D18" i="11" s="1"/>
  <c r="C17" i="11"/>
  <c r="B17" i="11"/>
  <c r="C16" i="11"/>
  <c r="B16" i="11"/>
  <c r="D10" i="11"/>
  <c r="C10" i="11"/>
  <c r="C9" i="11"/>
  <c r="B9" i="11"/>
  <c r="C8" i="11"/>
  <c r="B8" i="11"/>
  <c r="A9" i="9"/>
  <c r="A10" i="9" s="1"/>
  <c r="B8" i="9"/>
  <c r="A8" i="9"/>
  <c r="A9" i="8"/>
  <c r="A10" i="8" s="1"/>
  <c r="B8" i="8"/>
  <c r="A11" i="8" l="1"/>
  <c r="B10" i="8"/>
  <c r="B9" i="8"/>
  <c r="B10" i="9"/>
  <c r="A11" i="9"/>
  <c r="B9" i="9"/>
  <c r="D8" i="11"/>
  <c r="E10" i="11"/>
  <c r="D16" i="11"/>
  <c r="D17" i="11"/>
  <c r="E18" i="11"/>
  <c r="D24" i="11"/>
  <c r="E26" i="11"/>
  <c r="D9" i="11"/>
  <c r="F34" i="3"/>
  <c r="F36" i="3"/>
  <c r="C17" i="2"/>
  <c r="D17" i="2"/>
  <c r="E17" i="2"/>
  <c r="G17" i="2"/>
  <c r="H17" i="2"/>
  <c r="D47" i="3" s="1"/>
  <c r="J17" i="2"/>
  <c r="K17" i="2"/>
  <c r="J21" i="2"/>
  <c r="K21" i="2"/>
  <c r="F27" i="2"/>
  <c r="I27" i="2" s="1"/>
  <c r="F28" i="2"/>
  <c r="I28" i="2" s="1"/>
  <c r="F29" i="2"/>
  <c r="I29" i="2" s="1"/>
  <c r="F30" i="2"/>
  <c r="I30" i="2" s="1"/>
  <c r="F31" i="2"/>
  <c r="I31" i="2"/>
  <c r="F32" i="2"/>
  <c r="I32" i="2" s="1"/>
  <c r="F33" i="2"/>
  <c r="I33" i="2" s="1"/>
  <c r="F34" i="2"/>
  <c r="I34" i="2" s="1"/>
  <c r="F35" i="2"/>
  <c r="I35" i="2" s="1"/>
  <c r="F36" i="2"/>
  <c r="I36" i="2" s="1"/>
  <c r="F37" i="2"/>
  <c r="I37" i="2" s="1"/>
  <c r="F38" i="2"/>
  <c r="I38" i="2" s="1"/>
  <c r="F39" i="2"/>
  <c r="I39" i="2" s="1"/>
  <c r="F40" i="2"/>
  <c r="I40" i="2"/>
  <c r="F41" i="2"/>
  <c r="I41" i="2" s="1"/>
  <c r="F42" i="2"/>
  <c r="I42" i="2" s="1"/>
  <c r="F43" i="2"/>
  <c r="I43" i="2"/>
  <c r="F44" i="2"/>
  <c r="I44" i="2" s="1"/>
  <c r="F45" i="2"/>
  <c r="I45" i="2" s="1"/>
  <c r="F46" i="2"/>
  <c r="I46" i="2" s="1"/>
  <c r="F47" i="2"/>
  <c r="I47" i="2" s="1"/>
  <c r="F48" i="2"/>
  <c r="I48" i="2" s="1"/>
  <c r="F49" i="2"/>
  <c r="I49" i="2" s="1"/>
  <c r="F50" i="2"/>
  <c r="I50" i="2" s="1"/>
  <c r="F51" i="2"/>
  <c r="I51" i="2"/>
  <c r="F52" i="2"/>
  <c r="I52" i="2"/>
  <c r="F53" i="2"/>
  <c r="I53" i="2" s="1"/>
  <c r="F54" i="2"/>
  <c r="I54" i="2" s="1"/>
  <c r="F55" i="2"/>
  <c r="I55" i="2" s="1"/>
  <c r="F56" i="2"/>
  <c r="I56" i="2" s="1"/>
  <c r="F57" i="2"/>
  <c r="I57" i="2" s="1"/>
  <c r="F58" i="2"/>
  <c r="I58" i="2" s="1"/>
  <c r="F59" i="2"/>
  <c r="I59" i="2" s="1"/>
  <c r="F60" i="2"/>
  <c r="I60" i="2"/>
  <c r="F61" i="2"/>
  <c r="I61" i="2" s="1"/>
  <c r="F62" i="2"/>
  <c r="I62" i="2" s="1"/>
  <c r="F63" i="2"/>
  <c r="I63" i="2" s="1"/>
  <c r="F64" i="2"/>
  <c r="I64" i="2" s="1"/>
  <c r="F65" i="2"/>
  <c r="I65" i="2" s="1"/>
  <c r="F66" i="2"/>
  <c r="I66" i="2" s="1"/>
  <c r="F67" i="2"/>
  <c r="I67" i="2"/>
  <c r="F68" i="2"/>
  <c r="I68" i="2"/>
  <c r="F69" i="2"/>
  <c r="I69" i="2" s="1"/>
  <c r="F70" i="2"/>
  <c r="I70" i="2" s="1"/>
  <c r="F71" i="2"/>
  <c r="I71" i="2" s="1"/>
  <c r="F72" i="2"/>
  <c r="I72" i="2" s="1"/>
  <c r="F73" i="2"/>
  <c r="I73" i="2" s="1"/>
  <c r="F74" i="2"/>
  <c r="I74" i="2" s="1"/>
  <c r="F75" i="2"/>
  <c r="I75" i="2"/>
  <c r="F76" i="2"/>
  <c r="I76" i="2" s="1"/>
  <c r="F77" i="2"/>
  <c r="I77" i="2" s="1"/>
  <c r="F78" i="2"/>
  <c r="I78" i="2" s="1"/>
  <c r="F79" i="2"/>
  <c r="I79" i="2" s="1"/>
  <c r="F80" i="2"/>
  <c r="I80" i="2"/>
  <c r="F81" i="2"/>
  <c r="I81" i="2" s="1"/>
  <c r="F82" i="2"/>
  <c r="I82" i="2" s="1"/>
  <c r="F83" i="2"/>
  <c r="I83" i="2" s="1"/>
  <c r="F84" i="2"/>
  <c r="I84" i="2" s="1"/>
  <c r="F85" i="2"/>
  <c r="I85" i="2" s="1"/>
  <c r="F86" i="2"/>
  <c r="I86" i="2" s="1"/>
  <c r="F87" i="2"/>
  <c r="I87" i="2" s="1"/>
  <c r="F88" i="2"/>
  <c r="I88" i="2"/>
  <c r="F89" i="2"/>
  <c r="I89" i="2" s="1"/>
  <c r="F90" i="2"/>
  <c r="I90" i="2" s="1"/>
  <c r="F91" i="2"/>
  <c r="I91" i="2"/>
  <c r="F92" i="2"/>
  <c r="I92" i="2" s="1"/>
  <c r="F93" i="2"/>
  <c r="I93" i="2" s="1"/>
  <c r="F94" i="2"/>
  <c r="I94" i="2" s="1"/>
  <c r="F95" i="2"/>
  <c r="I95" i="2" s="1"/>
  <c r="F96" i="2"/>
  <c r="I96" i="2" s="1"/>
  <c r="F97" i="2"/>
  <c r="I97" i="2"/>
  <c r="F98" i="2"/>
  <c r="I98" i="2" s="1"/>
  <c r="F99" i="2"/>
  <c r="I99" i="2" s="1"/>
  <c r="F100" i="2"/>
  <c r="I100" i="2"/>
  <c r="F101" i="2"/>
  <c r="I101" i="2" s="1"/>
  <c r="F102" i="2"/>
  <c r="I102" i="2" s="1"/>
  <c r="F103" i="2"/>
  <c r="I103" i="2" s="1"/>
  <c r="F104" i="2"/>
  <c r="I104" i="2" s="1"/>
  <c r="F105" i="2"/>
  <c r="I105" i="2" s="1"/>
  <c r="F106" i="2"/>
  <c r="I106" i="2" s="1"/>
  <c r="F107" i="2"/>
  <c r="I107" i="2" s="1"/>
  <c r="F108" i="2"/>
  <c r="I108" i="2" s="1"/>
  <c r="F109" i="2"/>
  <c r="I109" i="2" s="1"/>
  <c r="F110" i="2"/>
  <c r="I110" i="2" s="1"/>
  <c r="F111" i="2"/>
  <c r="I111" i="2" s="1"/>
  <c r="F112" i="2"/>
  <c r="I112" i="2"/>
  <c r="F113" i="2"/>
  <c r="I113" i="2" s="1"/>
  <c r="F114" i="2"/>
  <c r="I114" i="2" s="1"/>
  <c r="F115" i="2"/>
  <c r="I115" i="2" s="1"/>
  <c r="F116" i="2"/>
  <c r="I116" i="2" s="1"/>
  <c r="F117" i="2"/>
  <c r="I117" i="2" s="1"/>
  <c r="F118" i="2"/>
  <c r="I118" i="2" s="1"/>
  <c r="F119" i="2"/>
  <c r="I119" i="2" s="1"/>
  <c r="F120" i="2"/>
  <c r="I120" i="2" s="1"/>
  <c r="F121" i="2"/>
  <c r="I121" i="2" s="1"/>
  <c r="F122" i="2"/>
  <c r="I122" i="2" s="1"/>
  <c r="F123" i="2"/>
  <c r="I123" i="2" s="1"/>
  <c r="F124" i="2"/>
  <c r="I124" i="2" s="1"/>
  <c r="F125" i="2"/>
  <c r="I125" i="2" s="1"/>
  <c r="F126" i="2"/>
  <c r="I126" i="2" s="1"/>
  <c r="F127" i="2"/>
  <c r="I127" i="2" s="1"/>
  <c r="F128" i="2"/>
  <c r="I128" i="2" s="1"/>
  <c r="F129" i="2"/>
  <c r="I129" i="2"/>
  <c r="F130" i="2"/>
  <c r="I130" i="2" s="1"/>
  <c r="F131" i="2"/>
  <c r="I131" i="2" s="1"/>
  <c r="F132" i="2"/>
  <c r="I132" i="2" s="1"/>
  <c r="F133" i="2"/>
  <c r="I133" i="2" s="1"/>
  <c r="F134" i="2"/>
  <c r="I134" i="2" s="1"/>
  <c r="F135" i="2"/>
  <c r="I135" i="2" s="1"/>
  <c r="F136" i="2"/>
  <c r="I136" i="2" s="1"/>
  <c r="F137" i="2"/>
  <c r="I137" i="2" s="1"/>
  <c r="F138" i="2"/>
  <c r="I138" i="2" s="1"/>
  <c r="F139" i="2"/>
  <c r="I139" i="2" s="1"/>
  <c r="F140" i="2"/>
  <c r="I140" i="2" s="1"/>
  <c r="F141" i="2"/>
  <c r="I141" i="2" s="1"/>
  <c r="F142" i="2"/>
  <c r="I142" i="2" s="1"/>
  <c r="F143" i="2"/>
  <c r="I143" i="2"/>
  <c r="F144" i="2"/>
  <c r="I144" i="2" s="1"/>
  <c r="F145" i="2"/>
  <c r="I145" i="2" s="1"/>
  <c r="F146" i="2"/>
  <c r="I146" i="2" s="1"/>
  <c r="F147" i="2"/>
  <c r="I147" i="2" s="1"/>
  <c r="F148" i="2"/>
  <c r="I148" i="2"/>
  <c r="F149" i="2"/>
  <c r="I149" i="2" s="1"/>
  <c r="F150" i="2"/>
  <c r="I150" i="2" s="1"/>
  <c r="F151" i="2"/>
  <c r="I151" i="2" s="1"/>
  <c r="F152" i="2"/>
  <c r="I152" i="2" s="1"/>
  <c r="F153" i="2"/>
  <c r="I153" i="2" s="1"/>
  <c r="F154" i="2"/>
  <c r="I154" i="2" s="1"/>
  <c r="F155" i="2"/>
  <c r="I155" i="2" s="1"/>
  <c r="F156" i="2"/>
  <c r="I156" i="2"/>
  <c r="F157" i="2"/>
  <c r="I157" i="2" s="1"/>
  <c r="F158" i="2"/>
  <c r="I158" i="2" s="1"/>
  <c r="F159" i="2"/>
  <c r="I159" i="2" s="1"/>
  <c r="F160" i="2"/>
  <c r="I160" i="2" s="1"/>
  <c r="F161" i="2"/>
  <c r="I161" i="2" s="1"/>
  <c r="F162" i="2"/>
  <c r="I162" i="2" s="1"/>
  <c r="F163" i="2"/>
  <c r="I163" i="2" s="1"/>
  <c r="F164" i="2"/>
  <c r="I164" i="2" s="1"/>
  <c r="F165" i="2"/>
  <c r="I165" i="2" s="1"/>
  <c r="F166" i="2"/>
  <c r="I166" i="2" s="1"/>
  <c r="F167" i="2"/>
  <c r="I167" i="2" s="1"/>
  <c r="F168" i="2"/>
  <c r="I168" i="2" s="1"/>
  <c r="F169" i="2"/>
  <c r="I169" i="2" s="1"/>
  <c r="F170" i="2"/>
  <c r="I170" i="2" s="1"/>
  <c r="F171" i="2"/>
  <c r="I171" i="2" s="1"/>
  <c r="F172" i="2"/>
  <c r="I172" i="2" s="1"/>
  <c r="F173" i="2"/>
  <c r="I173" i="2" s="1"/>
  <c r="F174" i="2"/>
  <c r="I174" i="2" s="1"/>
  <c r="F175" i="2"/>
  <c r="I175" i="2" s="1"/>
  <c r="F176" i="2"/>
  <c r="I176" i="2"/>
  <c r="F177" i="2"/>
  <c r="I177" i="2" s="1"/>
  <c r="F178" i="2"/>
  <c r="I178" i="2" s="1"/>
  <c r="F179" i="2"/>
  <c r="I179" i="2"/>
  <c r="F180" i="2"/>
  <c r="I180" i="2" s="1"/>
  <c r="F181" i="2"/>
  <c r="I181" i="2"/>
  <c r="F182" i="2"/>
  <c r="I182" i="2" s="1"/>
  <c r="F183" i="2"/>
  <c r="I183" i="2" s="1"/>
  <c r="F184" i="2"/>
  <c r="I184" i="2"/>
  <c r="F185" i="2"/>
  <c r="I185" i="2" s="1"/>
  <c r="F186" i="2"/>
  <c r="I186" i="2" s="1"/>
  <c r="F187" i="2"/>
  <c r="I187" i="2" s="1"/>
  <c r="F188" i="2"/>
  <c r="I188" i="2" s="1"/>
  <c r="F189" i="2"/>
  <c r="I189" i="2" s="1"/>
  <c r="F190" i="2"/>
  <c r="I190" i="2" s="1"/>
  <c r="F191" i="2"/>
  <c r="I191" i="2" s="1"/>
  <c r="F192" i="2"/>
  <c r="I192" i="2" s="1"/>
  <c r="F193" i="2"/>
  <c r="I193" i="2" s="1"/>
  <c r="F194" i="2"/>
  <c r="I194" i="2" s="1"/>
  <c r="F195" i="2"/>
  <c r="I195" i="2" s="1"/>
  <c r="F196" i="2"/>
  <c r="I196" i="2" s="1"/>
  <c r="F197" i="2"/>
  <c r="I197" i="2" s="1"/>
  <c r="F198" i="2"/>
  <c r="I198" i="2" s="1"/>
  <c r="F199" i="2"/>
  <c r="I199" i="2" s="1"/>
  <c r="F200" i="2"/>
  <c r="I200" i="2"/>
  <c r="F201" i="2"/>
  <c r="I201" i="2" s="1"/>
  <c r="F202" i="2"/>
  <c r="I202" i="2" s="1"/>
  <c r="F203" i="2"/>
  <c r="I203" i="2" s="1"/>
  <c r="F204" i="2"/>
  <c r="I204" i="2" s="1"/>
  <c r="F205" i="2"/>
  <c r="I205" i="2" s="1"/>
  <c r="F206" i="2"/>
  <c r="I206" i="2" s="1"/>
  <c r="F207" i="2"/>
  <c r="I207" i="2"/>
  <c r="F208" i="2"/>
  <c r="I208" i="2"/>
  <c r="F209" i="2"/>
  <c r="I209" i="2" s="1"/>
  <c r="F210" i="2"/>
  <c r="I210" i="2" s="1"/>
  <c r="F211" i="2"/>
  <c r="I211" i="2" s="1"/>
  <c r="F212" i="2"/>
  <c r="I212" i="2"/>
  <c r="F213" i="2"/>
  <c r="I213" i="2" s="1"/>
  <c r="F214" i="2"/>
  <c r="I214" i="2" s="1"/>
  <c r="F215" i="2"/>
  <c r="I215" i="2" s="1"/>
  <c r="F216" i="2"/>
  <c r="I216" i="2" s="1"/>
  <c r="F217" i="2"/>
  <c r="I217" i="2" s="1"/>
  <c r="F218" i="2"/>
  <c r="I218" i="2" s="1"/>
  <c r="F219" i="2"/>
  <c r="I219" i="2" s="1"/>
  <c r="F220" i="2"/>
  <c r="I220" i="2" s="1"/>
  <c r="F221" i="2"/>
  <c r="I221" i="2" s="1"/>
  <c r="F222" i="2"/>
  <c r="I222" i="2" s="1"/>
  <c r="F223" i="2"/>
  <c r="I223" i="2" s="1"/>
  <c r="F224" i="2"/>
  <c r="I224" i="2" s="1"/>
  <c r="F225" i="2"/>
  <c r="I225" i="2" s="1"/>
  <c r="F226" i="2"/>
  <c r="I226" i="2" s="1"/>
  <c r="F227" i="2"/>
  <c r="I227" i="2" s="1"/>
  <c r="F228" i="2"/>
  <c r="I228" i="2"/>
  <c r="F229" i="2"/>
  <c r="I229" i="2" s="1"/>
  <c r="F230" i="2"/>
  <c r="I230" i="2" s="1"/>
  <c r="F231" i="2"/>
  <c r="I231" i="2" s="1"/>
  <c r="F232" i="2"/>
  <c r="I232" i="2" s="1"/>
  <c r="F233" i="2"/>
  <c r="I233" i="2" s="1"/>
  <c r="F234" i="2"/>
  <c r="I234" i="2" s="1"/>
  <c r="F235" i="2"/>
  <c r="I235" i="2" s="1"/>
  <c r="F236" i="2"/>
  <c r="I236" i="2"/>
  <c r="F237" i="2"/>
  <c r="I237" i="2" s="1"/>
  <c r="F238" i="2"/>
  <c r="I238" i="2" s="1"/>
  <c r="F239" i="2"/>
  <c r="I239" i="2" s="1"/>
  <c r="F240" i="2"/>
  <c r="I240" i="2"/>
  <c r="F241" i="2"/>
  <c r="I241" i="2" s="1"/>
  <c r="F242" i="2"/>
  <c r="I242" i="2" s="1"/>
  <c r="F243" i="2"/>
  <c r="I243" i="2" s="1"/>
  <c r="F244" i="2"/>
  <c r="I244" i="2" s="1"/>
  <c r="F245" i="2"/>
  <c r="I245" i="2"/>
  <c r="F246" i="2"/>
  <c r="I246" i="2" s="1"/>
  <c r="F247" i="2"/>
  <c r="I247" i="2" s="1"/>
  <c r="F248" i="2"/>
  <c r="I248" i="2"/>
  <c r="F249" i="2"/>
  <c r="I249" i="2" s="1"/>
  <c r="F250" i="2"/>
  <c r="I250" i="2" s="1"/>
  <c r="F251" i="2"/>
  <c r="I251" i="2" s="1"/>
  <c r="F252" i="2"/>
  <c r="I252" i="2" s="1"/>
  <c r="F253" i="2"/>
  <c r="I253" i="2" s="1"/>
  <c r="F254" i="2"/>
  <c r="I254" i="2" s="1"/>
  <c r="F255" i="2"/>
  <c r="I255" i="2" s="1"/>
  <c r="F256" i="2"/>
  <c r="I256" i="2" s="1"/>
  <c r="F257" i="2"/>
  <c r="I257" i="2" s="1"/>
  <c r="F258" i="2"/>
  <c r="I258" i="2" s="1"/>
  <c r="F259" i="2"/>
  <c r="I259" i="2" s="1"/>
  <c r="F260" i="2"/>
  <c r="I260" i="2" s="1"/>
  <c r="A2" i="1"/>
  <c r="B2" i="1"/>
  <c r="C2" i="1"/>
  <c r="D2" i="1"/>
  <c r="E2" i="1"/>
  <c r="F2" i="1"/>
  <c r="G2" i="1"/>
  <c r="H2" i="1"/>
  <c r="I2" i="1"/>
  <c r="A3" i="1"/>
  <c r="B3" i="1"/>
  <c r="C3" i="1"/>
  <c r="D3" i="1"/>
  <c r="E3" i="1"/>
  <c r="F3" i="1"/>
  <c r="G3" i="1"/>
  <c r="H3" i="1"/>
  <c r="I3" i="1"/>
  <c r="A4" i="1"/>
  <c r="B4" i="1"/>
  <c r="C4" i="1"/>
  <c r="D4" i="1"/>
  <c r="E4" i="1"/>
  <c r="F4" i="1"/>
  <c r="G4" i="1"/>
  <c r="H4" i="1"/>
  <c r="I4" i="1"/>
  <c r="A5" i="1"/>
  <c r="B5" i="1"/>
  <c r="C5" i="1"/>
  <c r="D5" i="1"/>
  <c r="E5" i="1"/>
  <c r="F5" i="1"/>
  <c r="G5" i="1"/>
  <c r="H5" i="1"/>
  <c r="I5" i="1"/>
  <c r="A6" i="1"/>
  <c r="B6" i="1"/>
  <c r="C6" i="1"/>
  <c r="D6" i="1"/>
  <c r="E6" i="1"/>
  <c r="F6" i="1"/>
  <c r="G6" i="1"/>
  <c r="H6" i="1"/>
  <c r="I6" i="1"/>
  <c r="A7" i="1"/>
  <c r="B7" i="1"/>
  <c r="C7" i="1"/>
  <c r="D7" i="1"/>
  <c r="E7" i="1"/>
  <c r="F7" i="1"/>
  <c r="G7" i="1"/>
  <c r="H7" i="1"/>
  <c r="I7" i="1"/>
  <c r="A8" i="1"/>
  <c r="B8" i="1"/>
  <c r="C8" i="1"/>
  <c r="D8" i="1"/>
  <c r="E8" i="1"/>
  <c r="F8" i="1"/>
  <c r="G8" i="1"/>
  <c r="H8" i="1"/>
  <c r="I8" i="1"/>
  <c r="A9" i="1"/>
  <c r="B9" i="1"/>
  <c r="C9" i="1"/>
  <c r="D9" i="1"/>
  <c r="E9" i="1"/>
  <c r="F9" i="1"/>
  <c r="G9" i="1"/>
  <c r="H9" i="1"/>
  <c r="I9" i="1"/>
  <c r="A10" i="1"/>
  <c r="B10" i="1"/>
  <c r="C10" i="1"/>
  <c r="D10" i="1"/>
  <c r="E10" i="1"/>
  <c r="F10" i="1"/>
  <c r="G10" i="1"/>
  <c r="H10" i="1"/>
  <c r="I10" i="1"/>
  <c r="A11" i="1"/>
  <c r="B11" i="1"/>
  <c r="C11" i="1"/>
  <c r="D11" i="1"/>
  <c r="E11" i="1"/>
  <c r="F11" i="1"/>
  <c r="G11" i="1"/>
  <c r="H11" i="1"/>
  <c r="I11" i="1"/>
  <c r="A12" i="1"/>
  <c r="B12" i="1"/>
  <c r="C12" i="1"/>
  <c r="D12" i="1"/>
  <c r="E12" i="1"/>
  <c r="F12" i="1"/>
  <c r="G12" i="1"/>
  <c r="H12" i="1"/>
  <c r="I12" i="1"/>
  <c r="A13" i="1"/>
  <c r="B13" i="1"/>
  <c r="C13" i="1"/>
  <c r="D13" i="1"/>
  <c r="E13" i="1"/>
  <c r="F13" i="1"/>
  <c r="G13" i="1"/>
  <c r="H13" i="1"/>
  <c r="I13" i="1"/>
  <c r="A14" i="1"/>
  <c r="B14" i="1"/>
  <c r="C14" i="1"/>
  <c r="D14" i="1"/>
  <c r="E14" i="1"/>
  <c r="F14" i="1"/>
  <c r="G14" i="1"/>
  <c r="H14" i="1"/>
  <c r="I14" i="1"/>
  <c r="A15" i="1"/>
  <c r="B15" i="1"/>
  <c r="C15" i="1"/>
  <c r="D15" i="1"/>
  <c r="E15" i="1"/>
  <c r="F15" i="1"/>
  <c r="G15" i="1"/>
  <c r="H15" i="1"/>
  <c r="I15" i="1"/>
  <c r="A16" i="1"/>
  <c r="B16" i="1"/>
  <c r="C16" i="1"/>
  <c r="D16" i="1"/>
  <c r="E16" i="1"/>
  <c r="F16" i="1"/>
  <c r="G16" i="1"/>
  <c r="H16" i="1"/>
  <c r="I16" i="1"/>
  <c r="A17" i="1"/>
  <c r="B17" i="1"/>
  <c r="C17" i="1"/>
  <c r="D17" i="1"/>
  <c r="E17" i="1"/>
  <c r="F17" i="1"/>
  <c r="G17" i="1"/>
  <c r="H17" i="1"/>
  <c r="I17" i="1"/>
  <c r="A18" i="1"/>
  <c r="B18" i="1"/>
  <c r="C18" i="1"/>
  <c r="D18" i="1"/>
  <c r="E18" i="1"/>
  <c r="F18" i="1"/>
  <c r="G18" i="1"/>
  <c r="H18" i="1"/>
  <c r="I18" i="1"/>
  <c r="A19" i="1"/>
  <c r="B19" i="1"/>
  <c r="C19" i="1"/>
  <c r="D19" i="1"/>
  <c r="E19" i="1"/>
  <c r="F19" i="1"/>
  <c r="G19" i="1"/>
  <c r="H19" i="1"/>
  <c r="I19" i="1"/>
  <c r="A20" i="1"/>
  <c r="B20" i="1"/>
  <c r="C20" i="1"/>
  <c r="D20" i="1"/>
  <c r="E20" i="1"/>
  <c r="F20" i="1"/>
  <c r="G20" i="1"/>
  <c r="H20" i="1"/>
  <c r="I20" i="1"/>
  <c r="A21" i="1"/>
  <c r="B21" i="1"/>
  <c r="C21" i="1"/>
  <c r="D21" i="1"/>
  <c r="E21" i="1"/>
  <c r="F21" i="1"/>
  <c r="G21" i="1"/>
  <c r="H21" i="1"/>
  <c r="I21" i="1"/>
  <c r="A22" i="1"/>
  <c r="B22" i="1"/>
  <c r="C22" i="1"/>
  <c r="D22" i="1"/>
  <c r="E22" i="1"/>
  <c r="F22" i="1"/>
  <c r="G22" i="1"/>
  <c r="H22" i="1"/>
  <c r="I22" i="1"/>
  <c r="A23" i="1"/>
  <c r="B23" i="1"/>
  <c r="C23" i="1"/>
  <c r="D23" i="1"/>
  <c r="E23" i="1"/>
  <c r="F23" i="1"/>
  <c r="G23" i="1"/>
  <c r="H23" i="1"/>
  <c r="I23" i="1"/>
  <c r="A24" i="1"/>
  <c r="B24" i="1"/>
  <c r="C24" i="1"/>
  <c r="D24" i="1"/>
  <c r="E24" i="1"/>
  <c r="F24" i="1"/>
  <c r="G24" i="1"/>
  <c r="H24" i="1"/>
  <c r="I24" i="1"/>
  <c r="A25" i="1"/>
  <c r="B25" i="1"/>
  <c r="C25" i="1"/>
  <c r="D25" i="1"/>
  <c r="E25" i="1"/>
  <c r="F25" i="1"/>
  <c r="G25" i="1"/>
  <c r="H25" i="1"/>
  <c r="I25" i="1"/>
  <c r="A26" i="1"/>
  <c r="B26" i="1"/>
  <c r="C26" i="1"/>
  <c r="D26" i="1"/>
  <c r="E26" i="1"/>
  <c r="F26" i="1"/>
  <c r="G26" i="1"/>
  <c r="H26" i="1"/>
  <c r="I26" i="1"/>
  <c r="A27" i="1"/>
  <c r="B27" i="1"/>
  <c r="C27" i="1"/>
  <c r="D27" i="1"/>
  <c r="E27" i="1"/>
  <c r="F27" i="1"/>
  <c r="G27" i="1"/>
  <c r="H27" i="1"/>
  <c r="I27" i="1"/>
  <c r="A28" i="1"/>
  <c r="B28" i="1"/>
  <c r="C28" i="1"/>
  <c r="D28" i="1"/>
  <c r="E28" i="1"/>
  <c r="F28" i="1"/>
  <c r="G28" i="1"/>
  <c r="H28" i="1"/>
  <c r="I28" i="1"/>
  <c r="A29" i="1"/>
  <c r="B29" i="1"/>
  <c r="C29" i="1"/>
  <c r="D29" i="1"/>
  <c r="E29" i="1"/>
  <c r="F29" i="1"/>
  <c r="G29" i="1"/>
  <c r="H29" i="1"/>
  <c r="I29" i="1"/>
  <c r="A30" i="1"/>
  <c r="B30" i="1"/>
  <c r="C30" i="1"/>
  <c r="D30" i="1"/>
  <c r="E30" i="1"/>
  <c r="F30" i="1"/>
  <c r="G30" i="1"/>
  <c r="H30" i="1"/>
  <c r="I30" i="1"/>
  <c r="A31" i="1"/>
  <c r="B31" i="1"/>
  <c r="C31" i="1"/>
  <c r="D31" i="1"/>
  <c r="E31" i="1"/>
  <c r="F31" i="1"/>
  <c r="G31" i="1"/>
  <c r="H31" i="1"/>
  <c r="I31" i="1"/>
  <c r="A32" i="1"/>
  <c r="B32" i="1"/>
  <c r="C32" i="1"/>
  <c r="D32" i="1"/>
  <c r="E32" i="1"/>
  <c r="F32" i="1"/>
  <c r="G32" i="1"/>
  <c r="H32" i="1"/>
  <c r="I32" i="1"/>
  <c r="A33" i="1"/>
  <c r="B33" i="1"/>
  <c r="C33" i="1"/>
  <c r="D33" i="1"/>
  <c r="E33" i="1"/>
  <c r="F33" i="1"/>
  <c r="G33" i="1"/>
  <c r="H33" i="1"/>
  <c r="I33" i="1"/>
  <c r="A34" i="1"/>
  <c r="B34" i="1"/>
  <c r="C34" i="1"/>
  <c r="D34" i="1"/>
  <c r="E34" i="1"/>
  <c r="F34" i="1"/>
  <c r="G34" i="1"/>
  <c r="H34" i="1"/>
  <c r="I34" i="1"/>
  <c r="A35" i="1"/>
  <c r="B35" i="1"/>
  <c r="C35" i="1"/>
  <c r="D35" i="1"/>
  <c r="E35" i="1"/>
  <c r="F35" i="1"/>
  <c r="G35" i="1"/>
  <c r="H35" i="1"/>
  <c r="I35" i="1"/>
  <c r="A36" i="1"/>
  <c r="B36" i="1"/>
  <c r="C36" i="1"/>
  <c r="D36" i="1"/>
  <c r="E36" i="1"/>
  <c r="F36" i="1"/>
  <c r="G36" i="1"/>
  <c r="H36" i="1"/>
  <c r="I36" i="1"/>
  <c r="A37" i="1"/>
  <c r="B37" i="1"/>
  <c r="C37" i="1"/>
  <c r="D37" i="1"/>
  <c r="E37" i="1"/>
  <c r="F37" i="1"/>
  <c r="G37" i="1"/>
  <c r="H37" i="1"/>
  <c r="I37" i="1"/>
  <c r="A38" i="1"/>
  <c r="B38" i="1"/>
  <c r="C38" i="1"/>
  <c r="D38" i="1"/>
  <c r="E38" i="1"/>
  <c r="F38" i="1"/>
  <c r="G38" i="1"/>
  <c r="H38" i="1"/>
  <c r="I38" i="1"/>
  <c r="A39" i="1"/>
  <c r="B39" i="1"/>
  <c r="C39" i="1"/>
  <c r="D39" i="1"/>
  <c r="E39" i="1"/>
  <c r="F39" i="1"/>
  <c r="G39" i="1"/>
  <c r="H39" i="1"/>
  <c r="I39" i="1"/>
  <c r="A40" i="1"/>
  <c r="B40" i="1"/>
  <c r="C40" i="1"/>
  <c r="D40" i="1"/>
  <c r="E40" i="1"/>
  <c r="F40" i="1"/>
  <c r="G40" i="1"/>
  <c r="H40" i="1"/>
  <c r="I40" i="1"/>
  <c r="A41" i="1"/>
  <c r="B41" i="1"/>
  <c r="C41" i="1"/>
  <c r="D41" i="1"/>
  <c r="E41" i="1"/>
  <c r="F41" i="1"/>
  <c r="G41" i="1"/>
  <c r="H41" i="1"/>
  <c r="I41" i="1"/>
  <c r="A42" i="1"/>
  <c r="B42" i="1"/>
  <c r="C42" i="1"/>
  <c r="D42" i="1"/>
  <c r="E42" i="1"/>
  <c r="F42" i="1"/>
  <c r="G42" i="1"/>
  <c r="H42" i="1"/>
  <c r="I42" i="1"/>
  <c r="A43" i="1"/>
  <c r="B43" i="1"/>
  <c r="C43" i="1"/>
  <c r="D43" i="1"/>
  <c r="E43" i="1"/>
  <c r="F43" i="1"/>
  <c r="G43" i="1"/>
  <c r="H43" i="1"/>
  <c r="I43" i="1"/>
  <c r="A44" i="1"/>
  <c r="B44" i="1"/>
  <c r="C44" i="1"/>
  <c r="D44" i="1"/>
  <c r="E44" i="1"/>
  <c r="F44" i="1"/>
  <c r="G44" i="1"/>
  <c r="H44" i="1"/>
  <c r="I44" i="1"/>
  <c r="A45" i="1"/>
  <c r="B45" i="1"/>
  <c r="C45" i="1"/>
  <c r="D45" i="1"/>
  <c r="E45" i="1"/>
  <c r="F45" i="1"/>
  <c r="G45" i="1"/>
  <c r="H45" i="1"/>
  <c r="I45" i="1"/>
  <c r="A46" i="1"/>
  <c r="B46" i="1"/>
  <c r="C46" i="1"/>
  <c r="D46" i="1"/>
  <c r="E46" i="1"/>
  <c r="F46" i="1"/>
  <c r="G46" i="1"/>
  <c r="H46" i="1"/>
  <c r="I46" i="1"/>
  <c r="A47" i="1"/>
  <c r="B47" i="1"/>
  <c r="C47" i="1"/>
  <c r="D47" i="1"/>
  <c r="E47" i="1"/>
  <c r="F47" i="1"/>
  <c r="G47" i="1"/>
  <c r="H47" i="1"/>
  <c r="I47" i="1"/>
  <c r="A48" i="1"/>
  <c r="B48" i="1"/>
  <c r="C48" i="1"/>
  <c r="D48" i="1"/>
  <c r="E48" i="1"/>
  <c r="F48" i="1"/>
  <c r="G48" i="1"/>
  <c r="H48" i="1"/>
  <c r="I48" i="1"/>
  <c r="A49" i="1"/>
  <c r="B49" i="1"/>
  <c r="C49" i="1"/>
  <c r="D49" i="1"/>
  <c r="E49" i="1"/>
  <c r="F49" i="1"/>
  <c r="G49" i="1"/>
  <c r="H49" i="1"/>
  <c r="I49" i="1"/>
  <c r="A50" i="1"/>
  <c r="B50" i="1"/>
  <c r="C50" i="1"/>
  <c r="D50" i="1"/>
  <c r="E50" i="1"/>
  <c r="F50" i="1"/>
  <c r="G50" i="1"/>
  <c r="H50" i="1"/>
  <c r="I50" i="1"/>
  <c r="A51" i="1"/>
  <c r="B51" i="1"/>
  <c r="C51" i="1"/>
  <c r="D51" i="1"/>
  <c r="E51" i="1"/>
  <c r="F51" i="1"/>
  <c r="G51" i="1"/>
  <c r="H51" i="1"/>
  <c r="I51" i="1"/>
  <c r="A52" i="1"/>
  <c r="B52" i="1"/>
  <c r="C52" i="1"/>
  <c r="D52" i="1"/>
  <c r="E52" i="1"/>
  <c r="F52" i="1"/>
  <c r="G52" i="1"/>
  <c r="H52" i="1"/>
  <c r="I52" i="1"/>
  <c r="A53" i="1"/>
  <c r="B53" i="1"/>
  <c r="C53" i="1"/>
  <c r="D53" i="1"/>
  <c r="E53" i="1"/>
  <c r="F53" i="1"/>
  <c r="G53" i="1"/>
  <c r="H53" i="1"/>
  <c r="I53" i="1"/>
  <c r="A54" i="1"/>
  <c r="B54" i="1"/>
  <c r="C54" i="1"/>
  <c r="D54" i="1"/>
  <c r="E54" i="1"/>
  <c r="F54" i="1"/>
  <c r="G54" i="1"/>
  <c r="H54" i="1"/>
  <c r="I54" i="1"/>
  <c r="A55" i="1"/>
  <c r="B55" i="1"/>
  <c r="C55" i="1"/>
  <c r="D55" i="1"/>
  <c r="E55" i="1"/>
  <c r="F55" i="1"/>
  <c r="G55" i="1"/>
  <c r="H55" i="1"/>
  <c r="I55" i="1"/>
  <c r="A56" i="1"/>
  <c r="B56" i="1"/>
  <c r="C56" i="1"/>
  <c r="D56" i="1"/>
  <c r="E56" i="1"/>
  <c r="F56" i="1"/>
  <c r="G56" i="1"/>
  <c r="H56" i="1"/>
  <c r="I56" i="1"/>
  <c r="A57" i="1"/>
  <c r="B57" i="1"/>
  <c r="C57" i="1"/>
  <c r="D57" i="1"/>
  <c r="E57" i="1"/>
  <c r="F57" i="1"/>
  <c r="G57" i="1"/>
  <c r="H57" i="1"/>
  <c r="I57" i="1"/>
  <c r="A58" i="1"/>
  <c r="B58" i="1"/>
  <c r="C58" i="1"/>
  <c r="D58" i="1"/>
  <c r="E58" i="1"/>
  <c r="F58" i="1"/>
  <c r="G58" i="1"/>
  <c r="H58" i="1"/>
  <c r="I58" i="1"/>
  <c r="A59" i="1"/>
  <c r="B59" i="1"/>
  <c r="C59" i="1"/>
  <c r="D59" i="1"/>
  <c r="E59" i="1"/>
  <c r="F59" i="1"/>
  <c r="G59" i="1"/>
  <c r="H59" i="1"/>
  <c r="I59" i="1"/>
  <c r="A60" i="1"/>
  <c r="B60" i="1"/>
  <c r="C60" i="1"/>
  <c r="D60" i="1"/>
  <c r="E60" i="1"/>
  <c r="F60" i="1"/>
  <c r="G60" i="1"/>
  <c r="H60" i="1"/>
  <c r="I60" i="1"/>
  <c r="A61" i="1"/>
  <c r="B61" i="1"/>
  <c r="C61" i="1"/>
  <c r="D61" i="1"/>
  <c r="E61" i="1"/>
  <c r="F61" i="1"/>
  <c r="G61" i="1"/>
  <c r="H61" i="1"/>
  <c r="I61" i="1"/>
  <c r="A62" i="1"/>
  <c r="B62" i="1"/>
  <c r="C62" i="1"/>
  <c r="D62" i="1"/>
  <c r="E62" i="1"/>
  <c r="F62" i="1"/>
  <c r="G62" i="1"/>
  <c r="H62" i="1"/>
  <c r="I62" i="1"/>
  <c r="A63" i="1"/>
  <c r="B63" i="1"/>
  <c r="C63" i="1"/>
  <c r="D63" i="1"/>
  <c r="E63" i="1"/>
  <c r="F63" i="1"/>
  <c r="G63" i="1"/>
  <c r="H63" i="1"/>
  <c r="I63" i="1"/>
  <c r="A64" i="1"/>
  <c r="B64" i="1"/>
  <c r="C64" i="1"/>
  <c r="D64" i="1"/>
  <c r="E64" i="1"/>
  <c r="F64" i="1"/>
  <c r="G64" i="1"/>
  <c r="H64" i="1"/>
  <c r="I64" i="1"/>
  <c r="A65" i="1"/>
  <c r="B65" i="1"/>
  <c r="C65" i="1"/>
  <c r="D65" i="1"/>
  <c r="E65" i="1"/>
  <c r="F65" i="1"/>
  <c r="G65" i="1"/>
  <c r="H65" i="1"/>
  <c r="I65" i="1"/>
  <c r="A66" i="1"/>
  <c r="B66" i="1"/>
  <c r="C66" i="1"/>
  <c r="D66" i="1"/>
  <c r="E66" i="1"/>
  <c r="F66" i="1"/>
  <c r="G66" i="1"/>
  <c r="H66" i="1"/>
  <c r="I66" i="1"/>
  <c r="A67" i="1"/>
  <c r="B67" i="1"/>
  <c r="C67" i="1"/>
  <c r="D67" i="1"/>
  <c r="E67" i="1"/>
  <c r="F67" i="1"/>
  <c r="G67" i="1"/>
  <c r="H67" i="1"/>
  <c r="I67" i="1"/>
  <c r="A68" i="1"/>
  <c r="B68" i="1"/>
  <c r="C68" i="1"/>
  <c r="D68" i="1"/>
  <c r="E68" i="1"/>
  <c r="F68" i="1"/>
  <c r="G68" i="1"/>
  <c r="H68" i="1"/>
  <c r="I68" i="1"/>
  <c r="A69" i="1"/>
  <c r="B69" i="1"/>
  <c r="C69" i="1"/>
  <c r="D69" i="1"/>
  <c r="E69" i="1"/>
  <c r="F69" i="1"/>
  <c r="G69" i="1"/>
  <c r="H69" i="1"/>
  <c r="I69" i="1"/>
  <c r="A70" i="1"/>
  <c r="B70" i="1"/>
  <c r="C70" i="1"/>
  <c r="D70" i="1"/>
  <c r="E70" i="1"/>
  <c r="F70" i="1"/>
  <c r="G70" i="1"/>
  <c r="H70" i="1"/>
  <c r="I70" i="1"/>
  <c r="A71" i="1"/>
  <c r="B71" i="1"/>
  <c r="C71" i="1"/>
  <c r="D71" i="1"/>
  <c r="E71" i="1"/>
  <c r="F71" i="1"/>
  <c r="G71" i="1"/>
  <c r="H71" i="1"/>
  <c r="I71" i="1"/>
  <c r="A72" i="1"/>
  <c r="B72" i="1"/>
  <c r="C72" i="1"/>
  <c r="D72" i="1"/>
  <c r="E72" i="1"/>
  <c r="F72" i="1"/>
  <c r="G72" i="1"/>
  <c r="H72" i="1"/>
  <c r="I72" i="1"/>
  <c r="A73" i="1"/>
  <c r="B73" i="1"/>
  <c r="C73" i="1"/>
  <c r="D73" i="1"/>
  <c r="E73" i="1"/>
  <c r="F73" i="1"/>
  <c r="G73" i="1"/>
  <c r="H73" i="1"/>
  <c r="I73" i="1"/>
  <c r="A74" i="1"/>
  <c r="B74" i="1"/>
  <c r="C74" i="1"/>
  <c r="D74" i="1"/>
  <c r="E74" i="1"/>
  <c r="F74" i="1"/>
  <c r="G74" i="1"/>
  <c r="H74" i="1"/>
  <c r="I74" i="1"/>
  <c r="A75" i="1"/>
  <c r="B75" i="1"/>
  <c r="C75" i="1"/>
  <c r="D75" i="1"/>
  <c r="E75" i="1"/>
  <c r="F75" i="1"/>
  <c r="G75" i="1"/>
  <c r="H75" i="1"/>
  <c r="I75" i="1"/>
  <c r="A76" i="1"/>
  <c r="B76" i="1"/>
  <c r="C76" i="1"/>
  <c r="D76" i="1"/>
  <c r="E76" i="1"/>
  <c r="F76" i="1"/>
  <c r="G76" i="1"/>
  <c r="H76" i="1"/>
  <c r="I76" i="1"/>
  <c r="A77" i="1"/>
  <c r="B77" i="1"/>
  <c r="C77" i="1"/>
  <c r="D77" i="1"/>
  <c r="E77" i="1"/>
  <c r="F77" i="1"/>
  <c r="G77" i="1"/>
  <c r="H77" i="1"/>
  <c r="I77" i="1"/>
  <c r="A78" i="1"/>
  <c r="B78" i="1"/>
  <c r="C78" i="1"/>
  <c r="D78" i="1"/>
  <c r="E78" i="1"/>
  <c r="F78" i="1"/>
  <c r="G78" i="1"/>
  <c r="H78" i="1"/>
  <c r="I78" i="1"/>
  <c r="A79" i="1"/>
  <c r="B79" i="1"/>
  <c r="C79" i="1"/>
  <c r="D79" i="1"/>
  <c r="E79" i="1"/>
  <c r="F79" i="1"/>
  <c r="G79" i="1"/>
  <c r="H79" i="1"/>
  <c r="I79" i="1"/>
  <c r="A80" i="1"/>
  <c r="B80" i="1"/>
  <c r="C80" i="1"/>
  <c r="D80" i="1"/>
  <c r="E80" i="1"/>
  <c r="F80" i="1"/>
  <c r="G80" i="1"/>
  <c r="H80" i="1"/>
  <c r="I80" i="1"/>
  <c r="A81" i="1"/>
  <c r="B81" i="1"/>
  <c r="C81" i="1"/>
  <c r="D81" i="1"/>
  <c r="E81" i="1"/>
  <c r="F81" i="1"/>
  <c r="G81" i="1"/>
  <c r="H81" i="1"/>
  <c r="I81" i="1"/>
  <c r="A82" i="1"/>
  <c r="B82" i="1"/>
  <c r="C82" i="1"/>
  <c r="D82" i="1"/>
  <c r="E82" i="1"/>
  <c r="F82" i="1"/>
  <c r="G82" i="1"/>
  <c r="H82" i="1"/>
  <c r="I82" i="1"/>
  <c r="A83" i="1"/>
  <c r="B83" i="1"/>
  <c r="C83" i="1"/>
  <c r="D83" i="1"/>
  <c r="E83" i="1"/>
  <c r="F83" i="1"/>
  <c r="G83" i="1"/>
  <c r="H83" i="1"/>
  <c r="I83" i="1"/>
  <c r="A84" i="1"/>
  <c r="B84" i="1"/>
  <c r="C84" i="1"/>
  <c r="D84" i="1"/>
  <c r="E84" i="1"/>
  <c r="F84" i="1"/>
  <c r="G84" i="1"/>
  <c r="H84" i="1"/>
  <c r="I84" i="1"/>
  <c r="A85" i="1"/>
  <c r="B85" i="1"/>
  <c r="C85" i="1"/>
  <c r="D85" i="1"/>
  <c r="E85" i="1"/>
  <c r="F85" i="1"/>
  <c r="G85" i="1"/>
  <c r="H85" i="1"/>
  <c r="I85" i="1"/>
  <c r="A86" i="1"/>
  <c r="B86" i="1"/>
  <c r="C86" i="1"/>
  <c r="D86" i="1"/>
  <c r="E86" i="1"/>
  <c r="F86" i="1"/>
  <c r="G86" i="1"/>
  <c r="H86" i="1"/>
  <c r="I86" i="1"/>
  <c r="A87" i="1"/>
  <c r="B87" i="1"/>
  <c r="C87" i="1"/>
  <c r="D87" i="1"/>
  <c r="E87" i="1"/>
  <c r="F87" i="1"/>
  <c r="G87" i="1"/>
  <c r="H87" i="1"/>
  <c r="I87" i="1"/>
  <c r="A88" i="1"/>
  <c r="B88" i="1"/>
  <c r="C88" i="1"/>
  <c r="D88" i="1"/>
  <c r="E88" i="1"/>
  <c r="F88" i="1"/>
  <c r="G88" i="1"/>
  <c r="H88" i="1"/>
  <c r="I88" i="1"/>
  <c r="A89" i="1"/>
  <c r="B89" i="1"/>
  <c r="C89" i="1"/>
  <c r="D89" i="1"/>
  <c r="E89" i="1"/>
  <c r="F89" i="1"/>
  <c r="G89" i="1"/>
  <c r="H89" i="1"/>
  <c r="I89" i="1"/>
  <c r="A90" i="1"/>
  <c r="B90" i="1"/>
  <c r="C90" i="1"/>
  <c r="D90" i="1"/>
  <c r="E90" i="1"/>
  <c r="F90" i="1"/>
  <c r="G90" i="1"/>
  <c r="H90" i="1"/>
  <c r="I90" i="1"/>
  <c r="A91" i="1"/>
  <c r="B91" i="1"/>
  <c r="C91" i="1"/>
  <c r="D91" i="1"/>
  <c r="E91" i="1"/>
  <c r="F91" i="1"/>
  <c r="G91" i="1"/>
  <c r="H91" i="1"/>
  <c r="I91" i="1"/>
  <c r="A92" i="1"/>
  <c r="B92" i="1"/>
  <c r="C92" i="1"/>
  <c r="D92" i="1"/>
  <c r="E92" i="1"/>
  <c r="F92" i="1"/>
  <c r="G92" i="1"/>
  <c r="H92" i="1"/>
  <c r="I92" i="1"/>
  <c r="A93" i="1"/>
  <c r="B93" i="1"/>
  <c r="C93" i="1"/>
  <c r="D93" i="1"/>
  <c r="E93" i="1"/>
  <c r="F93" i="1"/>
  <c r="G93" i="1"/>
  <c r="H93" i="1"/>
  <c r="I93" i="1"/>
  <c r="A94" i="1"/>
  <c r="B94" i="1"/>
  <c r="C94" i="1"/>
  <c r="D94" i="1"/>
  <c r="E94" i="1"/>
  <c r="F94" i="1"/>
  <c r="G94" i="1"/>
  <c r="H94" i="1"/>
  <c r="I94" i="1"/>
  <c r="A95" i="1"/>
  <c r="B95" i="1"/>
  <c r="C95" i="1"/>
  <c r="D95" i="1"/>
  <c r="E95" i="1"/>
  <c r="F95" i="1"/>
  <c r="G95" i="1"/>
  <c r="H95" i="1"/>
  <c r="I95" i="1"/>
  <c r="A96" i="1"/>
  <c r="B96" i="1"/>
  <c r="C96" i="1"/>
  <c r="D96" i="1"/>
  <c r="E96" i="1"/>
  <c r="F96" i="1"/>
  <c r="G96" i="1"/>
  <c r="H96" i="1"/>
  <c r="I96" i="1"/>
  <c r="A97" i="1"/>
  <c r="B97" i="1"/>
  <c r="C97" i="1"/>
  <c r="D97" i="1"/>
  <c r="E97" i="1"/>
  <c r="F97" i="1"/>
  <c r="G97" i="1"/>
  <c r="H97" i="1"/>
  <c r="I97" i="1"/>
  <c r="A98" i="1"/>
  <c r="B98" i="1"/>
  <c r="C98" i="1"/>
  <c r="D98" i="1"/>
  <c r="E98" i="1"/>
  <c r="F98" i="1"/>
  <c r="G98" i="1"/>
  <c r="H98" i="1"/>
  <c r="I98" i="1"/>
  <c r="A99" i="1"/>
  <c r="B99" i="1"/>
  <c r="C99" i="1"/>
  <c r="D99" i="1"/>
  <c r="E99" i="1"/>
  <c r="F99" i="1"/>
  <c r="G99" i="1"/>
  <c r="H99" i="1"/>
  <c r="I99" i="1"/>
  <c r="A100" i="1"/>
  <c r="B100" i="1"/>
  <c r="C100" i="1"/>
  <c r="D100" i="1"/>
  <c r="E100" i="1"/>
  <c r="F100" i="1"/>
  <c r="G100" i="1"/>
  <c r="H100" i="1"/>
  <c r="I100" i="1"/>
  <c r="A101" i="1"/>
  <c r="B101" i="1"/>
  <c r="C101" i="1"/>
  <c r="D101" i="1"/>
  <c r="E101" i="1"/>
  <c r="F101" i="1"/>
  <c r="G101" i="1"/>
  <c r="H101" i="1"/>
  <c r="I101" i="1"/>
  <c r="A102" i="1"/>
  <c r="B102" i="1"/>
  <c r="C102" i="1"/>
  <c r="D102" i="1"/>
  <c r="E102" i="1"/>
  <c r="F102" i="1"/>
  <c r="G102" i="1"/>
  <c r="H102" i="1"/>
  <c r="I102" i="1"/>
  <c r="A103" i="1"/>
  <c r="B103" i="1"/>
  <c r="C103" i="1"/>
  <c r="D103" i="1"/>
  <c r="E103" i="1"/>
  <c r="F103" i="1"/>
  <c r="G103" i="1"/>
  <c r="H103" i="1"/>
  <c r="I103" i="1"/>
  <c r="A104" i="1"/>
  <c r="B104" i="1"/>
  <c r="C104" i="1"/>
  <c r="D104" i="1"/>
  <c r="E104" i="1"/>
  <c r="F104" i="1"/>
  <c r="G104" i="1"/>
  <c r="H104" i="1"/>
  <c r="I104" i="1"/>
  <c r="A105" i="1"/>
  <c r="B105" i="1"/>
  <c r="C105" i="1"/>
  <c r="D105" i="1"/>
  <c r="E105" i="1"/>
  <c r="F105" i="1"/>
  <c r="G105" i="1"/>
  <c r="H105" i="1"/>
  <c r="I105" i="1"/>
  <c r="A106" i="1"/>
  <c r="B106" i="1"/>
  <c r="C106" i="1"/>
  <c r="D106" i="1"/>
  <c r="E106" i="1"/>
  <c r="F106" i="1"/>
  <c r="G106" i="1"/>
  <c r="H106" i="1"/>
  <c r="I106" i="1"/>
  <c r="A107" i="1"/>
  <c r="B107" i="1"/>
  <c r="C107" i="1"/>
  <c r="D107" i="1"/>
  <c r="E107" i="1"/>
  <c r="F107" i="1"/>
  <c r="G107" i="1"/>
  <c r="H107" i="1"/>
  <c r="I107" i="1"/>
  <c r="A108" i="1"/>
  <c r="B108" i="1"/>
  <c r="C108" i="1"/>
  <c r="D108" i="1"/>
  <c r="E108" i="1"/>
  <c r="F108" i="1"/>
  <c r="G108" i="1"/>
  <c r="H108" i="1"/>
  <c r="I108" i="1"/>
  <c r="A109" i="1"/>
  <c r="B109" i="1"/>
  <c r="C109" i="1"/>
  <c r="D109" i="1"/>
  <c r="E109" i="1"/>
  <c r="F109" i="1"/>
  <c r="G109" i="1"/>
  <c r="H109" i="1"/>
  <c r="I109" i="1"/>
  <c r="A110" i="1"/>
  <c r="B110" i="1"/>
  <c r="C110" i="1"/>
  <c r="D110" i="1"/>
  <c r="E110" i="1"/>
  <c r="F110" i="1"/>
  <c r="G110" i="1"/>
  <c r="H110" i="1"/>
  <c r="I110" i="1"/>
  <c r="A111" i="1"/>
  <c r="B111" i="1"/>
  <c r="C111" i="1"/>
  <c r="D111" i="1"/>
  <c r="E111" i="1"/>
  <c r="F111" i="1"/>
  <c r="G111" i="1"/>
  <c r="H111" i="1"/>
  <c r="I111" i="1"/>
  <c r="A112" i="1"/>
  <c r="B112" i="1"/>
  <c r="C112" i="1"/>
  <c r="D112" i="1"/>
  <c r="E112" i="1"/>
  <c r="F112" i="1"/>
  <c r="G112" i="1"/>
  <c r="H112" i="1"/>
  <c r="I112" i="1"/>
  <c r="A113" i="1"/>
  <c r="B113" i="1"/>
  <c r="C113" i="1"/>
  <c r="D113" i="1"/>
  <c r="E113" i="1"/>
  <c r="F113" i="1"/>
  <c r="G113" i="1"/>
  <c r="H113" i="1"/>
  <c r="I113" i="1"/>
  <c r="A114" i="1"/>
  <c r="B114" i="1"/>
  <c r="C114" i="1"/>
  <c r="D114" i="1"/>
  <c r="E114" i="1"/>
  <c r="F114" i="1"/>
  <c r="G114" i="1"/>
  <c r="H114" i="1"/>
  <c r="I114" i="1"/>
  <c r="A115" i="1"/>
  <c r="B115" i="1"/>
  <c r="C115" i="1"/>
  <c r="D115" i="1"/>
  <c r="E115" i="1"/>
  <c r="F115" i="1"/>
  <c r="G115" i="1"/>
  <c r="H115" i="1"/>
  <c r="I115" i="1"/>
  <c r="A116" i="1"/>
  <c r="B116" i="1"/>
  <c r="C116" i="1"/>
  <c r="D116" i="1"/>
  <c r="E116" i="1"/>
  <c r="F116" i="1"/>
  <c r="G116" i="1"/>
  <c r="H116" i="1"/>
  <c r="I116" i="1"/>
  <c r="A117" i="1"/>
  <c r="B117" i="1"/>
  <c r="C117" i="1"/>
  <c r="D117" i="1"/>
  <c r="E117" i="1"/>
  <c r="F117" i="1"/>
  <c r="G117" i="1"/>
  <c r="H117" i="1"/>
  <c r="I117" i="1"/>
  <c r="A118" i="1"/>
  <c r="B118" i="1"/>
  <c r="C118" i="1"/>
  <c r="D118" i="1"/>
  <c r="E118" i="1"/>
  <c r="F118" i="1"/>
  <c r="G118" i="1"/>
  <c r="H118" i="1"/>
  <c r="I118" i="1"/>
  <c r="A119" i="1"/>
  <c r="B119" i="1"/>
  <c r="C119" i="1"/>
  <c r="D119" i="1"/>
  <c r="E119" i="1"/>
  <c r="F119" i="1"/>
  <c r="G119" i="1"/>
  <c r="H119" i="1"/>
  <c r="I119" i="1"/>
  <c r="A120" i="1"/>
  <c r="B120" i="1"/>
  <c r="C120" i="1"/>
  <c r="D120" i="1"/>
  <c r="E120" i="1"/>
  <c r="F120" i="1"/>
  <c r="G120" i="1"/>
  <c r="H120" i="1"/>
  <c r="I120" i="1"/>
  <c r="A121" i="1"/>
  <c r="B121" i="1"/>
  <c r="C121" i="1"/>
  <c r="D121" i="1"/>
  <c r="E121" i="1"/>
  <c r="F121" i="1"/>
  <c r="G121" i="1"/>
  <c r="H121" i="1"/>
  <c r="I121" i="1"/>
  <c r="A122" i="1"/>
  <c r="B122" i="1"/>
  <c r="C122" i="1"/>
  <c r="D122" i="1"/>
  <c r="E122" i="1"/>
  <c r="F122" i="1"/>
  <c r="G122" i="1"/>
  <c r="H122" i="1"/>
  <c r="I122" i="1"/>
  <c r="A123" i="1"/>
  <c r="B123" i="1"/>
  <c r="C123" i="1"/>
  <c r="D123" i="1"/>
  <c r="E123" i="1"/>
  <c r="F123" i="1"/>
  <c r="G123" i="1"/>
  <c r="H123" i="1"/>
  <c r="I123" i="1"/>
  <c r="A124" i="1"/>
  <c r="B124" i="1"/>
  <c r="C124" i="1"/>
  <c r="D124" i="1"/>
  <c r="E124" i="1"/>
  <c r="F124" i="1"/>
  <c r="G124" i="1"/>
  <c r="H124" i="1"/>
  <c r="I124" i="1"/>
  <c r="A125" i="1"/>
  <c r="B125" i="1"/>
  <c r="C125" i="1"/>
  <c r="D125" i="1"/>
  <c r="E125" i="1"/>
  <c r="F125" i="1"/>
  <c r="G125" i="1"/>
  <c r="H125" i="1"/>
  <c r="I125" i="1"/>
  <c r="A126" i="1"/>
  <c r="B126" i="1"/>
  <c r="C126" i="1"/>
  <c r="D126" i="1"/>
  <c r="E126" i="1"/>
  <c r="F126" i="1"/>
  <c r="G126" i="1"/>
  <c r="H126" i="1"/>
  <c r="I126" i="1"/>
  <c r="A127" i="1"/>
  <c r="B127" i="1"/>
  <c r="C127" i="1"/>
  <c r="D127" i="1"/>
  <c r="E127" i="1"/>
  <c r="F127" i="1"/>
  <c r="G127" i="1"/>
  <c r="H127" i="1"/>
  <c r="I127" i="1"/>
  <c r="A128" i="1"/>
  <c r="B128" i="1"/>
  <c r="C128" i="1"/>
  <c r="D128" i="1"/>
  <c r="E128" i="1"/>
  <c r="F128" i="1"/>
  <c r="G128" i="1"/>
  <c r="H128" i="1"/>
  <c r="I128" i="1"/>
  <c r="A129" i="1"/>
  <c r="B129" i="1"/>
  <c r="C129" i="1"/>
  <c r="D129" i="1"/>
  <c r="E129" i="1"/>
  <c r="F129" i="1"/>
  <c r="G129" i="1"/>
  <c r="H129" i="1"/>
  <c r="I129" i="1"/>
  <c r="A130" i="1"/>
  <c r="B130" i="1"/>
  <c r="C130" i="1"/>
  <c r="D130" i="1"/>
  <c r="E130" i="1"/>
  <c r="F130" i="1"/>
  <c r="G130" i="1"/>
  <c r="H130" i="1"/>
  <c r="I130" i="1"/>
  <c r="A131" i="1"/>
  <c r="B131" i="1"/>
  <c r="C131" i="1"/>
  <c r="D131" i="1"/>
  <c r="E131" i="1"/>
  <c r="F131" i="1"/>
  <c r="G131" i="1"/>
  <c r="H131" i="1"/>
  <c r="I131" i="1"/>
  <c r="A132" i="1"/>
  <c r="B132" i="1"/>
  <c r="C132" i="1"/>
  <c r="D132" i="1"/>
  <c r="E132" i="1"/>
  <c r="F132" i="1"/>
  <c r="G132" i="1"/>
  <c r="H132" i="1"/>
  <c r="I132" i="1"/>
  <c r="A133" i="1"/>
  <c r="B133" i="1"/>
  <c r="C133" i="1"/>
  <c r="D133" i="1"/>
  <c r="E133" i="1"/>
  <c r="F133" i="1"/>
  <c r="G133" i="1"/>
  <c r="H133" i="1"/>
  <c r="I133" i="1"/>
  <c r="A134" i="1"/>
  <c r="B134" i="1"/>
  <c r="C134" i="1"/>
  <c r="D134" i="1"/>
  <c r="E134" i="1"/>
  <c r="F134" i="1"/>
  <c r="G134" i="1"/>
  <c r="H134" i="1"/>
  <c r="I134" i="1"/>
  <c r="A135" i="1"/>
  <c r="B135" i="1"/>
  <c r="C135" i="1"/>
  <c r="D135" i="1"/>
  <c r="E135" i="1"/>
  <c r="F135" i="1"/>
  <c r="G135" i="1"/>
  <c r="H135" i="1"/>
  <c r="I135" i="1"/>
  <c r="A136" i="1"/>
  <c r="B136" i="1"/>
  <c r="C136" i="1"/>
  <c r="D136" i="1"/>
  <c r="E136" i="1"/>
  <c r="F136" i="1"/>
  <c r="G136" i="1"/>
  <c r="H136" i="1"/>
  <c r="I136" i="1"/>
  <c r="A137" i="1"/>
  <c r="B137" i="1"/>
  <c r="C137" i="1"/>
  <c r="D137" i="1"/>
  <c r="E137" i="1"/>
  <c r="F137" i="1"/>
  <c r="G137" i="1"/>
  <c r="H137" i="1"/>
  <c r="I137" i="1"/>
  <c r="A138" i="1"/>
  <c r="B138" i="1"/>
  <c r="C138" i="1"/>
  <c r="D138" i="1"/>
  <c r="E138" i="1"/>
  <c r="F138" i="1"/>
  <c r="G138" i="1"/>
  <c r="H138" i="1"/>
  <c r="I138" i="1"/>
  <c r="A139" i="1"/>
  <c r="B139" i="1"/>
  <c r="C139" i="1"/>
  <c r="D139" i="1"/>
  <c r="E139" i="1"/>
  <c r="F139" i="1"/>
  <c r="G139" i="1"/>
  <c r="H139" i="1"/>
  <c r="I139" i="1"/>
  <c r="A140" i="1"/>
  <c r="B140" i="1"/>
  <c r="C140" i="1"/>
  <c r="D140" i="1"/>
  <c r="E140" i="1"/>
  <c r="F140" i="1"/>
  <c r="G140" i="1"/>
  <c r="H140" i="1"/>
  <c r="I140" i="1"/>
  <c r="A141" i="1"/>
  <c r="B141" i="1"/>
  <c r="C141" i="1"/>
  <c r="D141" i="1"/>
  <c r="E141" i="1"/>
  <c r="F141" i="1"/>
  <c r="G141" i="1"/>
  <c r="H141" i="1"/>
  <c r="I141" i="1"/>
  <c r="A142" i="1"/>
  <c r="B142" i="1"/>
  <c r="C142" i="1"/>
  <c r="D142" i="1"/>
  <c r="E142" i="1"/>
  <c r="F142" i="1"/>
  <c r="G142" i="1"/>
  <c r="H142" i="1"/>
  <c r="I142" i="1"/>
  <c r="A143" i="1"/>
  <c r="B143" i="1"/>
  <c r="C143" i="1"/>
  <c r="D143" i="1"/>
  <c r="E143" i="1"/>
  <c r="F143" i="1"/>
  <c r="G143" i="1"/>
  <c r="H143" i="1"/>
  <c r="I143" i="1"/>
  <c r="A144" i="1"/>
  <c r="B144" i="1"/>
  <c r="C144" i="1"/>
  <c r="D144" i="1"/>
  <c r="E144" i="1"/>
  <c r="F144" i="1"/>
  <c r="G144" i="1"/>
  <c r="H144" i="1"/>
  <c r="I144" i="1"/>
  <c r="A145" i="1"/>
  <c r="B145" i="1"/>
  <c r="C145" i="1"/>
  <c r="D145" i="1"/>
  <c r="E145" i="1"/>
  <c r="F145" i="1"/>
  <c r="G145" i="1"/>
  <c r="H145" i="1"/>
  <c r="I145" i="1"/>
  <c r="A146" i="1"/>
  <c r="B146" i="1"/>
  <c r="C146" i="1"/>
  <c r="D146" i="1"/>
  <c r="E146" i="1"/>
  <c r="F146" i="1"/>
  <c r="G146" i="1"/>
  <c r="H146" i="1"/>
  <c r="I146" i="1"/>
  <c r="A147" i="1"/>
  <c r="B147" i="1"/>
  <c r="C147" i="1"/>
  <c r="D147" i="1"/>
  <c r="E147" i="1"/>
  <c r="F147" i="1"/>
  <c r="G147" i="1"/>
  <c r="H147" i="1"/>
  <c r="I147" i="1"/>
  <c r="A148" i="1"/>
  <c r="B148" i="1"/>
  <c r="C148" i="1"/>
  <c r="D148" i="1"/>
  <c r="E148" i="1"/>
  <c r="F148" i="1"/>
  <c r="G148" i="1"/>
  <c r="H148" i="1"/>
  <c r="I148" i="1"/>
  <c r="A149" i="1"/>
  <c r="B149" i="1"/>
  <c r="C149" i="1"/>
  <c r="D149" i="1"/>
  <c r="E149" i="1"/>
  <c r="F149" i="1"/>
  <c r="G149" i="1"/>
  <c r="H149" i="1"/>
  <c r="I149" i="1"/>
  <c r="A150" i="1"/>
  <c r="B150" i="1"/>
  <c r="C150" i="1"/>
  <c r="D150" i="1"/>
  <c r="E150" i="1"/>
  <c r="F150" i="1"/>
  <c r="G150" i="1"/>
  <c r="H150" i="1"/>
  <c r="I150" i="1"/>
  <c r="A151" i="1"/>
  <c r="B151" i="1"/>
  <c r="C151" i="1"/>
  <c r="D151" i="1"/>
  <c r="E151" i="1"/>
  <c r="F151" i="1"/>
  <c r="G151" i="1"/>
  <c r="H151" i="1"/>
  <c r="I151" i="1"/>
  <c r="A152" i="1"/>
  <c r="B152" i="1"/>
  <c r="C152" i="1"/>
  <c r="D152" i="1"/>
  <c r="E152" i="1"/>
  <c r="F152" i="1"/>
  <c r="G152" i="1"/>
  <c r="H152" i="1"/>
  <c r="I152" i="1"/>
  <c r="A153" i="1"/>
  <c r="B153" i="1"/>
  <c r="C153" i="1"/>
  <c r="D153" i="1"/>
  <c r="E153" i="1"/>
  <c r="F153" i="1"/>
  <c r="G153" i="1"/>
  <c r="H153" i="1"/>
  <c r="I153" i="1"/>
  <c r="A154" i="1"/>
  <c r="B154" i="1"/>
  <c r="C154" i="1"/>
  <c r="D154" i="1"/>
  <c r="E154" i="1"/>
  <c r="F154" i="1"/>
  <c r="G154" i="1"/>
  <c r="H154" i="1"/>
  <c r="I154" i="1"/>
  <c r="A155" i="1"/>
  <c r="B155" i="1"/>
  <c r="C155" i="1"/>
  <c r="D155" i="1"/>
  <c r="E155" i="1"/>
  <c r="F155" i="1"/>
  <c r="G155" i="1"/>
  <c r="H155" i="1"/>
  <c r="I155" i="1"/>
  <c r="A156" i="1"/>
  <c r="B156" i="1"/>
  <c r="C156" i="1"/>
  <c r="D156" i="1"/>
  <c r="E156" i="1"/>
  <c r="F156" i="1"/>
  <c r="G156" i="1"/>
  <c r="H156" i="1"/>
  <c r="I156" i="1"/>
  <c r="A157" i="1"/>
  <c r="B157" i="1"/>
  <c r="C157" i="1"/>
  <c r="D157" i="1"/>
  <c r="E157" i="1"/>
  <c r="F157" i="1"/>
  <c r="G157" i="1"/>
  <c r="H157" i="1"/>
  <c r="I157" i="1"/>
  <c r="A158" i="1"/>
  <c r="B158" i="1"/>
  <c r="C158" i="1"/>
  <c r="D158" i="1"/>
  <c r="E158" i="1"/>
  <c r="F158" i="1"/>
  <c r="G158" i="1"/>
  <c r="H158" i="1"/>
  <c r="I158" i="1"/>
  <c r="A159" i="1"/>
  <c r="B159" i="1"/>
  <c r="C159" i="1"/>
  <c r="D159" i="1"/>
  <c r="E159" i="1"/>
  <c r="F159" i="1"/>
  <c r="G159" i="1"/>
  <c r="H159" i="1"/>
  <c r="I159" i="1"/>
  <c r="A160" i="1"/>
  <c r="B160" i="1"/>
  <c r="C160" i="1"/>
  <c r="D160" i="1"/>
  <c r="E160" i="1"/>
  <c r="F160" i="1"/>
  <c r="G160" i="1"/>
  <c r="H160" i="1"/>
  <c r="I160" i="1"/>
  <c r="A161" i="1"/>
  <c r="B161" i="1"/>
  <c r="C161" i="1"/>
  <c r="D161" i="1"/>
  <c r="E161" i="1"/>
  <c r="F161" i="1"/>
  <c r="G161" i="1"/>
  <c r="H161" i="1"/>
  <c r="I161" i="1"/>
  <c r="A162" i="1"/>
  <c r="B162" i="1"/>
  <c r="C162" i="1"/>
  <c r="D162" i="1"/>
  <c r="E162" i="1"/>
  <c r="F162" i="1"/>
  <c r="G162" i="1"/>
  <c r="H162" i="1"/>
  <c r="I162" i="1"/>
  <c r="A163" i="1"/>
  <c r="B163" i="1"/>
  <c r="C163" i="1"/>
  <c r="D163" i="1"/>
  <c r="E163" i="1"/>
  <c r="F163" i="1"/>
  <c r="G163" i="1"/>
  <c r="H163" i="1"/>
  <c r="I163" i="1"/>
  <c r="A164" i="1"/>
  <c r="B164" i="1"/>
  <c r="C164" i="1"/>
  <c r="D164" i="1"/>
  <c r="E164" i="1"/>
  <c r="F164" i="1"/>
  <c r="G164" i="1"/>
  <c r="H164" i="1"/>
  <c r="I164" i="1"/>
  <c r="A165" i="1"/>
  <c r="B165" i="1"/>
  <c r="C165" i="1"/>
  <c r="D165" i="1"/>
  <c r="E165" i="1"/>
  <c r="F165" i="1"/>
  <c r="G165" i="1"/>
  <c r="H165" i="1"/>
  <c r="I165" i="1"/>
  <c r="A166" i="1"/>
  <c r="B166" i="1"/>
  <c r="C166" i="1"/>
  <c r="D166" i="1"/>
  <c r="E166" i="1"/>
  <c r="F166" i="1"/>
  <c r="G166" i="1"/>
  <c r="H166" i="1"/>
  <c r="I166" i="1"/>
  <c r="A167" i="1"/>
  <c r="B167" i="1"/>
  <c r="C167" i="1"/>
  <c r="D167" i="1"/>
  <c r="E167" i="1"/>
  <c r="F167" i="1"/>
  <c r="G167" i="1"/>
  <c r="H167" i="1"/>
  <c r="I167" i="1"/>
  <c r="A168" i="1"/>
  <c r="B168" i="1"/>
  <c r="C168" i="1"/>
  <c r="D168" i="1"/>
  <c r="E168" i="1"/>
  <c r="F168" i="1"/>
  <c r="G168" i="1"/>
  <c r="H168" i="1"/>
  <c r="I168" i="1"/>
  <c r="A169" i="1"/>
  <c r="B169" i="1"/>
  <c r="C169" i="1"/>
  <c r="D169" i="1"/>
  <c r="E169" i="1"/>
  <c r="F169" i="1"/>
  <c r="G169" i="1"/>
  <c r="H169" i="1"/>
  <c r="I169" i="1"/>
  <c r="A170" i="1"/>
  <c r="B170" i="1"/>
  <c r="C170" i="1"/>
  <c r="D170" i="1"/>
  <c r="E170" i="1"/>
  <c r="F170" i="1"/>
  <c r="G170" i="1"/>
  <c r="H170" i="1"/>
  <c r="I170" i="1"/>
  <c r="A171" i="1"/>
  <c r="B171" i="1"/>
  <c r="C171" i="1"/>
  <c r="D171" i="1"/>
  <c r="E171" i="1"/>
  <c r="F171" i="1"/>
  <c r="G171" i="1"/>
  <c r="H171" i="1"/>
  <c r="I171" i="1"/>
  <c r="A172" i="1"/>
  <c r="B172" i="1"/>
  <c r="C172" i="1"/>
  <c r="D172" i="1"/>
  <c r="E172" i="1"/>
  <c r="F172" i="1"/>
  <c r="G172" i="1"/>
  <c r="H172" i="1"/>
  <c r="I172" i="1"/>
  <c r="A173" i="1"/>
  <c r="B173" i="1"/>
  <c r="C173" i="1"/>
  <c r="D173" i="1"/>
  <c r="E173" i="1"/>
  <c r="F173" i="1"/>
  <c r="G173" i="1"/>
  <c r="H173" i="1"/>
  <c r="I173" i="1"/>
  <c r="A174" i="1"/>
  <c r="B174" i="1"/>
  <c r="C174" i="1"/>
  <c r="D174" i="1"/>
  <c r="E174" i="1"/>
  <c r="F174" i="1"/>
  <c r="G174" i="1"/>
  <c r="H174" i="1"/>
  <c r="I174" i="1"/>
  <c r="A175" i="1"/>
  <c r="B175" i="1"/>
  <c r="C175" i="1"/>
  <c r="D175" i="1"/>
  <c r="E175" i="1"/>
  <c r="F175" i="1"/>
  <c r="G175" i="1"/>
  <c r="H175" i="1"/>
  <c r="I175" i="1"/>
  <c r="A176" i="1"/>
  <c r="B176" i="1"/>
  <c r="C176" i="1"/>
  <c r="D176" i="1"/>
  <c r="E176" i="1"/>
  <c r="F176" i="1"/>
  <c r="G176" i="1"/>
  <c r="H176" i="1"/>
  <c r="I176" i="1"/>
  <c r="A177" i="1"/>
  <c r="B177" i="1"/>
  <c r="C177" i="1"/>
  <c r="D177" i="1"/>
  <c r="E177" i="1"/>
  <c r="F177" i="1"/>
  <c r="G177" i="1"/>
  <c r="H177" i="1"/>
  <c r="I177" i="1"/>
  <c r="A178" i="1"/>
  <c r="B178" i="1"/>
  <c r="C178" i="1"/>
  <c r="D178" i="1"/>
  <c r="E178" i="1"/>
  <c r="F178" i="1"/>
  <c r="G178" i="1"/>
  <c r="H178" i="1"/>
  <c r="I178" i="1"/>
  <c r="A179" i="1"/>
  <c r="B179" i="1"/>
  <c r="C179" i="1"/>
  <c r="D179" i="1"/>
  <c r="E179" i="1"/>
  <c r="F179" i="1"/>
  <c r="G179" i="1"/>
  <c r="H179" i="1"/>
  <c r="I179" i="1"/>
  <c r="A180" i="1"/>
  <c r="B180" i="1"/>
  <c r="C180" i="1"/>
  <c r="D180" i="1"/>
  <c r="E180" i="1"/>
  <c r="F180" i="1"/>
  <c r="G180" i="1"/>
  <c r="H180" i="1"/>
  <c r="I180" i="1"/>
  <c r="A181" i="1"/>
  <c r="B181" i="1"/>
  <c r="C181" i="1"/>
  <c r="D181" i="1"/>
  <c r="E181" i="1"/>
  <c r="F181" i="1"/>
  <c r="G181" i="1"/>
  <c r="H181" i="1"/>
  <c r="I181" i="1"/>
  <c r="A182" i="1"/>
  <c r="B182" i="1"/>
  <c r="C182" i="1"/>
  <c r="D182" i="1"/>
  <c r="E182" i="1"/>
  <c r="F182" i="1"/>
  <c r="G182" i="1"/>
  <c r="H182" i="1"/>
  <c r="I182" i="1"/>
  <c r="A183" i="1"/>
  <c r="B183" i="1"/>
  <c r="C183" i="1"/>
  <c r="D183" i="1"/>
  <c r="E183" i="1"/>
  <c r="F183" i="1"/>
  <c r="G183" i="1"/>
  <c r="H183" i="1"/>
  <c r="I183" i="1"/>
  <c r="A184" i="1"/>
  <c r="B184" i="1"/>
  <c r="C184" i="1"/>
  <c r="D184" i="1"/>
  <c r="E184" i="1"/>
  <c r="F184" i="1"/>
  <c r="G184" i="1"/>
  <c r="H184" i="1"/>
  <c r="I184" i="1"/>
  <c r="A185" i="1"/>
  <c r="B185" i="1"/>
  <c r="C185" i="1"/>
  <c r="D185" i="1"/>
  <c r="E185" i="1"/>
  <c r="F185" i="1"/>
  <c r="G185" i="1"/>
  <c r="H185" i="1"/>
  <c r="I185" i="1"/>
  <c r="A186" i="1"/>
  <c r="B186" i="1"/>
  <c r="C186" i="1"/>
  <c r="D186" i="1"/>
  <c r="E186" i="1"/>
  <c r="F186" i="1"/>
  <c r="G186" i="1"/>
  <c r="H186" i="1"/>
  <c r="I186" i="1"/>
  <c r="A187" i="1"/>
  <c r="B187" i="1"/>
  <c r="C187" i="1"/>
  <c r="D187" i="1"/>
  <c r="E187" i="1"/>
  <c r="F187" i="1"/>
  <c r="G187" i="1"/>
  <c r="H187" i="1"/>
  <c r="I187" i="1"/>
  <c r="A188" i="1"/>
  <c r="B188" i="1"/>
  <c r="C188" i="1"/>
  <c r="D188" i="1"/>
  <c r="E188" i="1"/>
  <c r="F188" i="1"/>
  <c r="G188" i="1"/>
  <c r="H188" i="1"/>
  <c r="I188" i="1"/>
  <c r="A189" i="1"/>
  <c r="B189" i="1"/>
  <c r="C189" i="1"/>
  <c r="D189" i="1"/>
  <c r="E189" i="1"/>
  <c r="F189" i="1"/>
  <c r="G189" i="1"/>
  <c r="H189" i="1"/>
  <c r="I189" i="1"/>
  <c r="A190" i="1"/>
  <c r="B190" i="1"/>
  <c r="C190" i="1"/>
  <c r="D190" i="1"/>
  <c r="E190" i="1"/>
  <c r="F190" i="1"/>
  <c r="G190" i="1"/>
  <c r="H190" i="1"/>
  <c r="I190" i="1"/>
  <c r="A191" i="1"/>
  <c r="B191" i="1"/>
  <c r="C191" i="1"/>
  <c r="D191" i="1"/>
  <c r="E191" i="1"/>
  <c r="F191" i="1"/>
  <c r="G191" i="1"/>
  <c r="H191" i="1"/>
  <c r="I191" i="1"/>
  <c r="A192" i="1"/>
  <c r="B192" i="1"/>
  <c r="C192" i="1"/>
  <c r="D192" i="1"/>
  <c r="E192" i="1"/>
  <c r="F192" i="1"/>
  <c r="G192" i="1"/>
  <c r="H192" i="1"/>
  <c r="I192" i="1"/>
  <c r="A193" i="1"/>
  <c r="B193" i="1"/>
  <c r="C193" i="1"/>
  <c r="D193" i="1"/>
  <c r="E193" i="1"/>
  <c r="F193" i="1"/>
  <c r="G193" i="1"/>
  <c r="H193" i="1"/>
  <c r="I193" i="1"/>
  <c r="A194" i="1"/>
  <c r="B194" i="1"/>
  <c r="C194" i="1"/>
  <c r="D194" i="1"/>
  <c r="E194" i="1"/>
  <c r="F194" i="1"/>
  <c r="G194" i="1"/>
  <c r="H194" i="1"/>
  <c r="I194" i="1"/>
  <c r="A195" i="1"/>
  <c r="B195" i="1"/>
  <c r="C195" i="1"/>
  <c r="D195" i="1"/>
  <c r="E195" i="1"/>
  <c r="F195" i="1"/>
  <c r="G195" i="1"/>
  <c r="H195" i="1"/>
  <c r="I195" i="1"/>
  <c r="A196" i="1"/>
  <c r="B196" i="1"/>
  <c r="C196" i="1"/>
  <c r="D196" i="1"/>
  <c r="E196" i="1"/>
  <c r="F196" i="1"/>
  <c r="G196" i="1"/>
  <c r="H196" i="1"/>
  <c r="I196" i="1"/>
  <c r="A197" i="1"/>
  <c r="B197" i="1"/>
  <c r="C197" i="1"/>
  <c r="D197" i="1"/>
  <c r="E197" i="1"/>
  <c r="F197" i="1"/>
  <c r="G197" i="1"/>
  <c r="H197" i="1"/>
  <c r="I197" i="1"/>
  <c r="A198" i="1"/>
  <c r="B198" i="1"/>
  <c r="C198" i="1"/>
  <c r="D198" i="1"/>
  <c r="E198" i="1"/>
  <c r="F198" i="1"/>
  <c r="G198" i="1"/>
  <c r="H198" i="1"/>
  <c r="I198" i="1"/>
  <c r="A199" i="1"/>
  <c r="B199" i="1"/>
  <c r="C199" i="1"/>
  <c r="D199" i="1"/>
  <c r="E199" i="1"/>
  <c r="F199" i="1"/>
  <c r="G199" i="1"/>
  <c r="H199" i="1"/>
  <c r="I199" i="1"/>
  <c r="A200" i="1"/>
  <c r="B200" i="1"/>
  <c r="C200" i="1"/>
  <c r="D200" i="1"/>
  <c r="E200" i="1"/>
  <c r="F200" i="1"/>
  <c r="G200" i="1"/>
  <c r="H200" i="1"/>
  <c r="I200" i="1"/>
  <c r="A201" i="1"/>
  <c r="B201" i="1"/>
  <c r="C201" i="1"/>
  <c r="D201" i="1"/>
  <c r="E201" i="1"/>
  <c r="F201" i="1"/>
  <c r="G201" i="1"/>
  <c r="H201" i="1"/>
  <c r="I201" i="1"/>
  <c r="A202" i="1"/>
  <c r="B202" i="1"/>
  <c r="C202" i="1"/>
  <c r="D202" i="1"/>
  <c r="E202" i="1"/>
  <c r="F202" i="1"/>
  <c r="G202" i="1"/>
  <c r="H202" i="1"/>
  <c r="I202" i="1"/>
  <c r="A203" i="1"/>
  <c r="B203" i="1"/>
  <c r="C203" i="1"/>
  <c r="D203" i="1"/>
  <c r="E203" i="1"/>
  <c r="F203" i="1"/>
  <c r="G203" i="1"/>
  <c r="H203" i="1"/>
  <c r="I203" i="1"/>
  <c r="A204" i="1"/>
  <c r="B204" i="1"/>
  <c r="C204" i="1"/>
  <c r="D204" i="1"/>
  <c r="E204" i="1"/>
  <c r="F204" i="1"/>
  <c r="G204" i="1"/>
  <c r="H204" i="1"/>
  <c r="I204" i="1"/>
  <c r="A205" i="1"/>
  <c r="B205" i="1"/>
  <c r="C205" i="1"/>
  <c r="D205" i="1"/>
  <c r="E205" i="1"/>
  <c r="F205" i="1"/>
  <c r="G205" i="1"/>
  <c r="H205" i="1"/>
  <c r="I205" i="1"/>
  <c r="A206" i="1"/>
  <c r="B206" i="1"/>
  <c r="C206" i="1"/>
  <c r="D206" i="1"/>
  <c r="E206" i="1"/>
  <c r="F206" i="1"/>
  <c r="G206" i="1"/>
  <c r="H206" i="1"/>
  <c r="I206" i="1"/>
  <c r="A207" i="1"/>
  <c r="B207" i="1"/>
  <c r="C207" i="1"/>
  <c r="D207" i="1"/>
  <c r="E207" i="1"/>
  <c r="F207" i="1"/>
  <c r="G207" i="1"/>
  <c r="H207" i="1"/>
  <c r="I207" i="1"/>
  <c r="A208" i="1"/>
  <c r="B208" i="1"/>
  <c r="C208" i="1"/>
  <c r="D208" i="1"/>
  <c r="E208" i="1"/>
  <c r="F208" i="1"/>
  <c r="G208" i="1"/>
  <c r="H208" i="1"/>
  <c r="I208" i="1"/>
  <c r="A209" i="1"/>
  <c r="B209" i="1"/>
  <c r="C209" i="1"/>
  <c r="D209" i="1"/>
  <c r="E209" i="1"/>
  <c r="F209" i="1"/>
  <c r="G209" i="1"/>
  <c r="H209" i="1"/>
  <c r="I209" i="1"/>
  <c r="A210" i="1"/>
  <c r="B210" i="1"/>
  <c r="C210" i="1"/>
  <c r="D210" i="1"/>
  <c r="E210" i="1"/>
  <c r="F210" i="1"/>
  <c r="G210" i="1"/>
  <c r="H210" i="1"/>
  <c r="I210" i="1"/>
  <c r="A211" i="1"/>
  <c r="B211" i="1"/>
  <c r="C211" i="1"/>
  <c r="D211" i="1"/>
  <c r="E211" i="1"/>
  <c r="F211" i="1"/>
  <c r="G211" i="1"/>
  <c r="H211" i="1"/>
  <c r="I211" i="1"/>
  <c r="A212" i="1"/>
  <c r="B212" i="1"/>
  <c r="C212" i="1"/>
  <c r="D212" i="1"/>
  <c r="E212" i="1"/>
  <c r="F212" i="1"/>
  <c r="G212" i="1"/>
  <c r="H212" i="1"/>
  <c r="I212" i="1"/>
  <c r="A213" i="1"/>
  <c r="B213" i="1"/>
  <c r="C213" i="1"/>
  <c r="D213" i="1"/>
  <c r="E213" i="1"/>
  <c r="F213" i="1"/>
  <c r="G213" i="1"/>
  <c r="H213" i="1"/>
  <c r="I213" i="1"/>
  <c r="A214" i="1"/>
  <c r="B214" i="1"/>
  <c r="C214" i="1"/>
  <c r="D214" i="1"/>
  <c r="E214" i="1"/>
  <c r="F214" i="1"/>
  <c r="G214" i="1"/>
  <c r="H214" i="1"/>
  <c r="I214" i="1"/>
  <c r="A215" i="1"/>
  <c r="B215" i="1"/>
  <c r="C215" i="1"/>
  <c r="D215" i="1"/>
  <c r="E215" i="1"/>
  <c r="F215" i="1"/>
  <c r="G215" i="1"/>
  <c r="H215" i="1"/>
  <c r="I215" i="1"/>
  <c r="A216" i="1"/>
  <c r="B216" i="1"/>
  <c r="C216" i="1"/>
  <c r="D216" i="1"/>
  <c r="E216" i="1"/>
  <c r="F216" i="1"/>
  <c r="G216" i="1"/>
  <c r="H216" i="1"/>
  <c r="I216" i="1"/>
  <c r="A217" i="1"/>
  <c r="B217" i="1"/>
  <c r="C217" i="1"/>
  <c r="D217" i="1"/>
  <c r="E217" i="1"/>
  <c r="F217" i="1"/>
  <c r="G217" i="1"/>
  <c r="H217" i="1"/>
  <c r="I217" i="1"/>
  <c r="A218" i="1"/>
  <c r="B218" i="1"/>
  <c r="C218" i="1"/>
  <c r="D218" i="1"/>
  <c r="E218" i="1"/>
  <c r="F218" i="1"/>
  <c r="G218" i="1"/>
  <c r="H218" i="1"/>
  <c r="I218" i="1"/>
  <c r="A219" i="1"/>
  <c r="B219" i="1"/>
  <c r="C219" i="1"/>
  <c r="D219" i="1"/>
  <c r="E219" i="1"/>
  <c r="F219" i="1"/>
  <c r="G219" i="1"/>
  <c r="H219" i="1"/>
  <c r="I219" i="1"/>
  <c r="A220" i="1"/>
  <c r="B220" i="1"/>
  <c r="C220" i="1"/>
  <c r="D220" i="1"/>
  <c r="E220" i="1"/>
  <c r="F220" i="1"/>
  <c r="G220" i="1"/>
  <c r="H220" i="1"/>
  <c r="I220" i="1"/>
  <c r="A221" i="1"/>
  <c r="B221" i="1"/>
  <c r="C221" i="1"/>
  <c r="D221" i="1"/>
  <c r="E221" i="1"/>
  <c r="F221" i="1"/>
  <c r="G221" i="1"/>
  <c r="H221" i="1"/>
  <c r="I221" i="1"/>
  <c r="A222" i="1"/>
  <c r="B222" i="1"/>
  <c r="C222" i="1"/>
  <c r="D222" i="1"/>
  <c r="E222" i="1"/>
  <c r="F222" i="1"/>
  <c r="G222" i="1"/>
  <c r="H222" i="1"/>
  <c r="I222" i="1"/>
  <c r="A223" i="1"/>
  <c r="B223" i="1"/>
  <c r="C223" i="1"/>
  <c r="D223" i="1"/>
  <c r="E223" i="1"/>
  <c r="F223" i="1"/>
  <c r="G223" i="1"/>
  <c r="H223" i="1"/>
  <c r="I223" i="1"/>
  <c r="A224" i="1"/>
  <c r="B224" i="1"/>
  <c r="C224" i="1"/>
  <c r="D224" i="1"/>
  <c r="E224" i="1"/>
  <c r="F224" i="1"/>
  <c r="G224" i="1"/>
  <c r="H224" i="1"/>
  <c r="I224" i="1"/>
  <c r="A225" i="1"/>
  <c r="B225" i="1"/>
  <c r="C225" i="1"/>
  <c r="D225" i="1"/>
  <c r="E225" i="1"/>
  <c r="F225" i="1"/>
  <c r="G225" i="1"/>
  <c r="H225" i="1"/>
  <c r="I225" i="1"/>
  <c r="A226" i="1"/>
  <c r="B226" i="1"/>
  <c r="C226" i="1"/>
  <c r="D226" i="1"/>
  <c r="E226" i="1"/>
  <c r="F226" i="1"/>
  <c r="G226" i="1"/>
  <c r="H226" i="1"/>
  <c r="I226" i="1"/>
  <c r="A227" i="1"/>
  <c r="B227" i="1"/>
  <c r="C227" i="1"/>
  <c r="D227" i="1"/>
  <c r="E227" i="1"/>
  <c r="F227" i="1"/>
  <c r="G227" i="1"/>
  <c r="H227" i="1"/>
  <c r="I227" i="1"/>
  <c r="A228" i="1"/>
  <c r="B228" i="1"/>
  <c r="C228" i="1"/>
  <c r="D228" i="1"/>
  <c r="E228" i="1"/>
  <c r="F228" i="1"/>
  <c r="G228" i="1"/>
  <c r="H228" i="1"/>
  <c r="I228" i="1"/>
  <c r="A229" i="1"/>
  <c r="B229" i="1"/>
  <c r="C229" i="1"/>
  <c r="D229" i="1"/>
  <c r="E229" i="1"/>
  <c r="F229" i="1"/>
  <c r="G229" i="1"/>
  <c r="H229" i="1"/>
  <c r="I229" i="1"/>
  <c r="A230" i="1"/>
  <c r="B230" i="1"/>
  <c r="C230" i="1"/>
  <c r="D230" i="1"/>
  <c r="E230" i="1"/>
  <c r="F230" i="1"/>
  <c r="G230" i="1"/>
  <c r="H230" i="1"/>
  <c r="I230" i="1"/>
  <c r="A231" i="1"/>
  <c r="B231" i="1"/>
  <c r="C231" i="1"/>
  <c r="D231" i="1"/>
  <c r="E231" i="1"/>
  <c r="F231" i="1"/>
  <c r="G231" i="1"/>
  <c r="H231" i="1"/>
  <c r="I231" i="1"/>
  <c r="A232" i="1"/>
  <c r="B232" i="1"/>
  <c r="C232" i="1"/>
  <c r="D232" i="1"/>
  <c r="E232" i="1"/>
  <c r="F232" i="1"/>
  <c r="G232" i="1"/>
  <c r="H232" i="1"/>
  <c r="I232" i="1"/>
  <c r="A233" i="1"/>
  <c r="B233" i="1"/>
  <c r="C233" i="1"/>
  <c r="D233" i="1"/>
  <c r="E233" i="1"/>
  <c r="F233" i="1"/>
  <c r="G233" i="1"/>
  <c r="H233" i="1"/>
  <c r="I233" i="1"/>
  <c r="A234" i="1"/>
  <c r="B234" i="1"/>
  <c r="C234" i="1"/>
  <c r="D234" i="1"/>
  <c r="E234" i="1"/>
  <c r="F234" i="1"/>
  <c r="G234" i="1"/>
  <c r="H234" i="1"/>
  <c r="I234" i="1"/>
  <c r="A235" i="1"/>
  <c r="B235" i="1"/>
  <c r="C235" i="1"/>
  <c r="D235" i="1"/>
  <c r="E235" i="1"/>
  <c r="F235" i="1"/>
  <c r="G235" i="1"/>
  <c r="H235" i="1"/>
  <c r="I235" i="1"/>
  <c r="K22" i="2" l="1"/>
  <c r="E8" i="11"/>
  <c r="E9" i="11"/>
  <c r="F10" i="11"/>
  <c r="E24" i="11"/>
  <c r="E25" i="11"/>
  <c r="F26" i="11"/>
  <c r="A12" i="9"/>
  <c r="B11" i="9"/>
  <c r="E17" i="11"/>
  <c r="F18" i="11"/>
  <c r="E16" i="11"/>
  <c r="A12" i="8"/>
  <c r="B11" i="8"/>
  <c r="I21" i="2"/>
  <c r="H21" i="2"/>
  <c r="H22" i="2" s="1"/>
  <c r="G21" i="2"/>
  <c r="G22" i="2" s="1"/>
  <c r="F21" i="2"/>
  <c r="E21" i="2"/>
  <c r="E22" i="2" s="1"/>
  <c r="D21" i="2"/>
  <c r="D22" i="2" s="1"/>
  <c r="C21" i="2"/>
  <c r="C22" i="2" s="1"/>
  <c r="F17" i="2"/>
  <c r="J22" i="2"/>
  <c r="A47" i="3"/>
  <c r="J19" i="2"/>
  <c r="I17" i="2"/>
  <c r="I22" i="2" s="1"/>
  <c r="G47" i="3"/>
  <c r="J47" i="3" l="1"/>
  <c r="F22" i="2"/>
  <c r="B12" i="9"/>
  <c r="A13" i="9"/>
  <c r="F24" i="11"/>
  <c r="F25" i="11"/>
  <c r="G26" i="11"/>
  <c r="B12" i="8"/>
  <c r="A13" i="8"/>
  <c r="F8" i="11"/>
  <c r="F9" i="11"/>
  <c r="G10" i="11"/>
  <c r="G18" i="11"/>
  <c r="F16" i="11"/>
  <c r="F17" i="11"/>
  <c r="A14" i="8" l="1"/>
  <c r="B13" i="8"/>
  <c r="G24" i="11"/>
  <c r="G25" i="11"/>
  <c r="H26" i="11"/>
  <c r="G17" i="11"/>
  <c r="G16" i="11"/>
  <c r="H18" i="11"/>
  <c r="G8" i="11"/>
  <c r="G9" i="11"/>
  <c r="H10" i="11"/>
  <c r="A14" i="9"/>
  <c r="B13" i="9"/>
  <c r="H16" i="11" l="1"/>
  <c r="H17" i="11"/>
  <c r="H24" i="11"/>
  <c r="H25" i="11"/>
  <c r="B14" i="9"/>
  <c r="A15" i="9"/>
  <c r="H8" i="11"/>
  <c r="H9" i="11"/>
  <c r="B14" i="8"/>
  <c r="A15" i="8"/>
  <c r="B15" i="9" l="1"/>
  <c r="A16" i="9"/>
  <c r="B15" i="8"/>
  <c r="A16" i="8"/>
  <c r="A17" i="8" l="1"/>
  <c r="B16" i="8"/>
  <c r="A17" i="9"/>
  <c r="B16" i="9"/>
  <c r="A18" i="9" l="1"/>
  <c r="B17" i="9"/>
  <c r="A18" i="8"/>
  <c r="B17" i="8"/>
  <c r="B18" i="8" l="1"/>
  <c r="A19" i="8"/>
  <c r="B18" i="9"/>
  <c r="A19" i="9"/>
  <c r="A20" i="9" l="1"/>
  <c r="B19" i="9"/>
  <c r="B19" i="8"/>
  <c r="A20" i="8"/>
  <c r="A21" i="8" l="1"/>
  <c r="B20" i="8"/>
  <c r="A21" i="9"/>
  <c r="B20" i="9"/>
  <c r="A22" i="9" l="1"/>
  <c r="B21" i="9"/>
  <c r="A22" i="8"/>
  <c r="B21" i="8"/>
  <c r="B22" i="8" l="1"/>
  <c r="A23" i="8"/>
  <c r="B22" i="9"/>
  <c r="A23" i="9"/>
  <c r="A24" i="9" l="1"/>
  <c r="B23" i="9"/>
  <c r="B23" i="8"/>
  <c r="A24" i="8"/>
  <c r="A25" i="8" l="1"/>
  <c r="B24" i="8"/>
  <c r="A25" i="9"/>
  <c r="B24" i="9"/>
  <c r="A26" i="9" l="1"/>
  <c r="B25" i="9"/>
  <c r="A26" i="8"/>
  <c r="B25" i="8"/>
  <c r="A27" i="8" l="1"/>
  <c r="B26" i="8"/>
  <c r="B26" i="9"/>
  <c r="A27" i="9"/>
  <c r="A28" i="9" l="1"/>
  <c r="B27" i="9"/>
  <c r="A28" i="8"/>
  <c r="B27" i="8"/>
  <c r="A29" i="8" l="1"/>
  <c r="B28" i="8"/>
  <c r="A29" i="9"/>
  <c r="B28" i="9"/>
  <c r="A30" i="9" l="1"/>
  <c r="B29" i="9"/>
  <c r="A30" i="8"/>
  <c r="B29" i="8"/>
  <c r="B30" i="8" l="1"/>
  <c r="A31" i="8"/>
  <c r="B30" i="9"/>
  <c r="A31" i="9"/>
  <c r="A32" i="9" l="1"/>
  <c r="B31" i="9"/>
  <c r="B31" i="8"/>
  <c r="A32" i="8"/>
  <c r="A33" i="8" l="1"/>
  <c r="B32" i="8"/>
  <c r="A33" i="9"/>
  <c r="B32" i="9"/>
  <c r="A34" i="9" l="1"/>
  <c r="B33" i="9"/>
  <c r="A34" i="8"/>
  <c r="B33" i="8"/>
  <c r="B34" i="8" l="1"/>
  <c r="A35" i="8"/>
  <c r="B34" i="9"/>
  <c r="A35" i="9"/>
  <c r="A36" i="9" l="1"/>
  <c r="B35" i="9"/>
  <c r="A36" i="8"/>
  <c r="B35" i="8"/>
  <c r="A37" i="8" l="1"/>
  <c r="B36" i="8"/>
  <c r="A37" i="9"/>
  <c r="B36" i="9"/>
  <c r="A38" i="9" l="1"/>
  <c r="B37" i="9"/>
  <c r="B37" i="8"/>
  <c r="A38" i="8"/>
  <c r="A39" i="8" l="1"/>
  <c r="B38" i="8"/>
  <c r="B38" i="9"/>
  <c r="A39" i="9"/>
  <c r="A40" i="9" l="1"/>
  <c r="B39" i="9"/>
  <c r="A40" i="8"/>
  <c r="B39" i="8"/>
  <c r="A41" i="8" l="1"/>
  <c r="B40" i="8"/>
  <c r="A41" i="9"/>
  <c r="B40" i="9"/>
  <c r="A42" i="9" l="1"/>
  <c r="B41" i="9"/>
  <c r="A42" i="8"/>
  <c r="B41" i="8"/>
  <c r="A43" i="8" l="1"/>
  <c r="B42" i="8"/>
  <c r="B42" i="9"/>
  <c r="A43" i="9"/>
  <c r="A44" i="9" l="1"/>
  <c r="B43" i="9"/>
  <c r="B43" i="8"/>
  <c r="A44" i="8"/>
  <c r="B44" i="8" l="1"/>
  <c r="D5" i="8"/>
  <c r="B44" i="9"/>
  <c r="D5" i="9"/>
  <c r="E5" i="9" l="1"/>
  <c r="D6" i="9"/>
  <c r="E5" i="8"/>
  <c r="D6" i="8"/>
  <c r="E6" i="8" l="1"/>
  <c r="D7" i="8"/>
  <c r="E6" i="9"/>
  <c r="D7" i="9"/>
  <c r="D8" i="9" l="1"/>
  <c r="E7" i="9"/>
  <c r="D8" i="8"/>
  <c r="E7" i="8"/>
  <c r="D9" i="8" l="1"/>
  <c r="E8" i="8"/>
  <c r="D9" i="9"/>
  <c r="E8" i="9"/>
  <c r="E9" i="9" l="1"/>
  <c r="D10" i="9"/>
  <c r="D10" i="8"/>
  <c r="E9" i="8"/>
  <c r="E10" i="8" l="1"/>
  <c r="D11" i="8"/>
  <c r="E10" i="9"/>
  <c r="D11" i="9"/>
  <c r="D12" i="9" l="1"/>
  <c r="E11" i="9"/>
  <c r="D12" i="8"/>
  <c r="E11" i="8"/>
  <c r="D13" i="8" l="1"/>
  <c r="E12" i="8"/>
  <c r="D13" i="9"/>
  <c r="E12" i="9"/>
  <c r="E13" i="9" l="1"/>
  <c r="D14" i="9"/>
  <c r="E13" i="8"/>
  <c r="D14" i="8"/>
  <c r="E14" i="8" l="1"/>
  <c r="D15" i="8"/>
  <c r="D15" i="9"/>
  <c r="E14" i="9"/>
  <c r="D16" i="9" l="1"/>
  <c r="E15" i="9"/>
  <c r="D16" i="8"/>
  <c r="E15" i="8"/>
  <c r="D17" i="8" l="1"/>
  <c r="E16" i="8"/>
  <c r="D17" i="9"/>
  <c r="E16" i="9"/>
  <c r="E17" i="9" l="1"/>
  <c r="D18" i="9"/>
  <c r="E17" i="8"/>
  <c r="D18" i="8"/>
  <c r="D19" i="8" l="1"/>
  <c r="E18" i="8"/>
  <c r="D19" i="9"/>
  <c r="E18" i="9"/>
  <c r="D20" i="9" l="1"/>
  <c r="E19" i="9"/>
  <c r="D20" i="8"/>
  <c r="E19" i="8"/>
  <c r="D21" i="8" l="1"/>
  <c r="E20" i="8"/>
  <c r="D21" i="9"/>
  <c r="E20" i="9"/>
  <c r="E21" i="9" l="1"/>
  <c r="D22" i="9"/>
  <c r="E21" i="8"/>
  <c r="D22" i="8"/>
  <c r="E22" i="8" l="1"/>
  <c r="D23" i="8"/>
  <c r="D23" i="9"/>
  <c r="E22" i="9"/>
  <c r="D24" i="9" l="1"/>
  <c r="E23" i="9"/>
  <c r="D24" i="8"/>
  <c r="E23" i="8"/>
  <c r="D25" i="8" l="1"/>
  <c r="E24" i="8"/>
  <c r="D25" i="9"/>
  <c r="E24" i="9"/>
  <c r="E25" i="9" l="1"/>
  <c r="D26" i="9"/>
  <c r="E25" i="8"/>
  <c r="D26" i="8"/>
  <c r="E26" i="8" l="1"/>
  <c r="D27" i="8"/>
  <c r="D27" i="9"/>
  <c r="E26" i="9"/>
  <c r="D28" i="9" l="1"/>
  <c r="E27" i="9"/>
  <c r="D28" i="8"/>
  <c r="E27" i="8"/>
  <c r="D29" i="8" l="1"/>
  <c r="E28" i="8"/>
  <c r="D29" i="9"/>
  <c r="E28" i="9"/>
  <c r="E29" i="9" l="1"/>
  <c r="D30" i="9"/>
  <c r="E29" i="8"/>
  <c r="D30" i="8"/>
  <c r="D31" i="8" l="1"/>
  <c r="E30" i="8"/>
  <c r="D31" i="9"/>
  <c r="E30" i="9"/>
  <c r="D32" i="9" l="1"/>
  <c r="E31" i="9"/>
  <c r="D32" i="8"/>
  <c r="E31" i="8"/>
  <c r="D33" i="8" l="1"/>
  <c r="E32" i="8"/>
  <c r="D33" i="9"/>
  <c r="E32" i="9"/>
  <c r="E33" i="9" l="1"/>
  <c r="D34" i="9"/>
  <c r="D34" i="8"/>
  <c r="E33" i="8"/>
  <c r="D35" i="8" l="1"/>
  <c r="E34" i="8"/>
  <c r="D35" i="9"/>
  <c r="E34" i="9"/>
  <c r="D36" i="9" l="1"/>
  <c r="E35" i="9"/>
  <c r="D36" i="8"/>
  <c r="E35" i="8"/>
  <c r="E36" i="8" l="1"/>
  <c r="D37" i="8"/>
  <c r="D37" i="9"/>
  <c r="E36" i="9"/>
  <c r="E37" i="9" l="1"/>
  <c r="D38" i="9"/>
  <c r="D38" i="8"/>
  <c r="E37" i="8"/>
  <c r="E38" i="8" l="1"/>
  <c r="D39" i="8"/>
  <c r="D39" i="9"/>
  <c r="E38" i="9"/>
  <c r="D40" i="9" l="1"/>
  <c r="E39" i="9"/>
  <c r="D40" i="8"/>
  <c r="E39" i="8"/>
  <c r="D41" i="8" l="1"/>
  <c r="E40" i="8"/>
  <c r="D41" i="9"/>
  <c r="E40" i="9"/>
  <c r="E41" i="9" l="1"/>
  <c r="D42" i="9"/>
  <c r="D42" i="8"/>
  <c r="E41" i="8"/>
  <c r="D43" i="8" l="1"/>
  <c r="E42" i="8"/>
  <c r="D43" i="9"/>
  <c r="E42" i="9"/>
  <c r="D44" i="9" l="1"/>
  <c r="E43" i="9"/>
  <c r="D44" i="8"/>
  <c r="E43" i="8"/>
  <c r="G5" i="8" l="1"/>
  <c r="E44" i="8"/>
  <c r="E44" i="9"/>
  <c r="G5" i="9"/>
  <c r="G6" i="9" l="1"/>
  <c r="H5" i="9"/>
  <c r="H5" i="8"/>
  <c r="G6" i="8"/>
  <c r="H6" i="8" l="1"/>
  <c r="G7" i="8"/>
  <c r="H6" i="9"/>
  <c r="G7" i="9"/>
  <c r="G8" i="9" l="1"/>
  <c r="H7" i="9"/>
  <c r="G8" i="8"/>
  <c r="H7" i="8"/>
  <c r="G9" i="8" l="1"/>
  <c r="H8" i="8"/>
  <c r="H8" i="9"/>
  <c r="G9" i="9"/>
  <c r="H9" i="9" l="1"/>
  <c r="G10" i="9"/>
  <c r="G10" i="8"/>
  <c r="H9" i="8"/>
  <c r="G11" i="8" l="1"/>
  <c r="H10" i="8"/>
  <c r="H10" i="9"/>
  <c r="G11" i="9"/>
  <c r="G12" i="9" l="1"/>
  <c r="H11" i="9"/>
  <c r="G12" i="8"/>
  <c r="H11" i="8"/>
  <c r="H12" i="8" l="1"/>
  <c r="G13" i="8"/>
  <c r="H12" i="9"/>
  <c r="G13" i="9"/>
  <c r="H13" i="9" l="1"/>
  <c r="G14" i="9"/>
  <c r="H13" i="8"/>
  <c r="G14" i="8"/>
  <c r="H14" i="8" l="1"/>
  <c r="G15" i="8"/>
  <c r="G15" i="9"/>
  <c r="H14" i="9"/>
  <c r="G16" i="9" l="1"/>
  <c r="H15" i="9"/>
  <c r="G16" i="8"/>
  <c r="H15" i="8"/>
  <c r="H16" i="8" l="1"/>
  <c r="G17" i="8"/>
  <c r="H16" i="9"/>
  <c r="G17" i="9"/>
  <c r="G18" i="9" l="1"/>
  <c r="H17" i="9"/>
  <c r="H17" i="8"/>
  <c r="G18" i="8"/>
  <c r="H18" i="8" l="1"/>
  <c r="G19" i="8"/>
  <c r="G19" i="9"/>
  <c r="H18" i="9"/>
  <c r="G20" i="9" l="1"/>
  <c r="H19" i="9"/>
  <c r="G20" i="8"/>
  <c r="H19" i="8"/>
  <c r="G21" i="8" l="1"/>
  <c r="H20" i="8"/>
  <c r="H20" i="9"/>
  <c r="G21" i="9"/>
  <c r="G22" i="9" l="1"/>
  <c r="H21" i="9"/>
  <c r="H21" i="8"/>
  <c r="G22" i="8"/>
  <c r="G23" i="8" l="1"/>
  <c r="H22" i="8"/>
  <c r="G23" i="9"/>
  <c r="H22" i="9"/>
  <c r="G24" i="9" l="1"/>
  <c r="H23" i="9"/>
  <c r="G24" i="8"/>
  <c r="H23" i="8"/>
  <c r="H24" i="8" l="1"/>
  <c r="G25" i="8"/>
  <c r="H24" i="9"/>
  <c r="G25" i="9"/>
  <c r="G26" i="9" l="1"/>
  <c r="H25" i="9"/>
  <c r="G26" i="8"/>
  <c r="H25" i="8"/>
  <c r="G27" i="8" l="1"/>
  <c r="H26" i="8"/>
  <c r="G27" i="9"/>
  <c r="H26" i="9"/>
  <c r="G28" i="9" l="1"/>
  <c r="H27" i="9"/>
  <c r="G28" i="8"/>
  <c r="H27" i="8"/>
  <c r="H28" i="8" l="1"/>
  <c r="G29" i="8"/>
  <c r="H28" i="9"/>
  <c r="G29" i="9"/>
  <c r="G30" i="9" l="1"/>
  <c r="H29" i="9"/>
  <c r="H29" i="8"/>
  <c r="G30" i="8"/>
  <c r="G31" i="8" l="1"/>
  <c r="H30" i="8"/>
  <c r="G31" i="9"/>
  <c r="H30" i="9"/>
  <c r="G32" i="9" l="1"/>
  <c r="H31" i="9"/>
  <c r="G32" i="8"/>
  <c r="H31" i="8"/>
  <c r="H32" i="8" l="1"/>
  <c r="G33" i="8"/>
  <c r="H32" i="9"/>
  <c r="G33" i="9"/>
  <c r="G34" i="8" l="1"/>
  <c r="H33" i="8"/>
  <c r="G34" i="9"/>
  <c r="H33" i="9"/>
  <c r="G35" i="9" l="1"/>
  <c r="H34" i="9"/>
  <c r="G35" i="8"/>
  <c r="H34" i="8"/>
  <c r="G36" i="8" l="1"/>
  <c r="H35" i="8"/>
  <c r="G36" i="9"/>
  <c r="H35" i="9"/>
  <c r="H36" i="9" l="1"/>
  <c r="G37" i="9"/>
  <c r="G37" i="8"/>
  <c r="H36" i="8"/>
  <c r="H37" i="8" l="1"/>
  <c r="G38" i="8"/>
  <c r="G38" i="9"/>
  <c r="H37" i="9"/>
  <c r="G39" i="9" l="1"/>
  <c r="H38" i="9"/>
  <c r="G39" i="8"/>
  <c r="H38" i="8"/>
  <c r="G40" i="8" l="1"/>
  <c r="H39" i="8"/>
  <c r="G40" i="9"/>
  <c r="H39" i="9"/>
  <c r="H40" i="9" l="1"/>
  <c r="G41" i="9"/>
  <c r="G41" i="8"/>
  <c r="H40" i="8"/>
  <c r="H41" i="8" l="1"/>
  <c r="G42" i="8"/>
  <c r="G42" i="9"/>
  <c r="H41" i="9"/>
  <c r="G43" i="9" l="1"/>
  <c r="H42" i="9"/>
  <c r="G43" i="8"/>
  <c r="H42" i="8"/>
  <c r="G44" i="8" l="1"/>
  <c r="H43" i="8"/>
  <c r="G44" i="9"/>
  <c r="H43" i="9"/>
  <c r="H44" i="9" l="1"/>
  <c r="J5" i="9"/>
  <c r="H44" i="8"/>
  <c r="J5" i="8"/>
  <c r="K5" i="8" l="1"/>
  <c r="J6" i="8"/>
  <c r="K5" i="9"/>
  <c r="J6" i="9"/>
  <c r="K6" i="9" l="1"/>
  <c r="J7" i="9"/>
  <c r="K6" i="8"/>
  <c r="J7" i="8"/>
  <c r="J8" i="8" l="1"/>
  <c r="K7" i="8"/>
  <c r="K7" i="9"/>
  <c r="J8" i="9"/>
  <c r="J9" i="9" l="1"/>
  <c r="K8" i="9"/>
  <c r="K8" i="8"/>
  <c r="J9" i="8"/>
  <c r="J10" i="8" l="1"/>
  <c r="K9" i="8"/>
  <c r="J10" i="9"/>
  <c r="K9" i="9"/>
  <c r="J11" i="9" l="1"/>
  <c r="K10" i="9"/>
  <c r="J11" i="8"/>
  <c r="K10" i="8"/>
  <c r="K11" i="8" l="1"/>
  <c r="J12" i="8"/>
  <c r="K11" i="9"/>
  <c r="J12" i="9"/>
  <c r="J13" i="9" l="1"/>
  <c r="K12" i="9"/>
  <c r="K12" i="8"/>
  <c r="J13" i="8"/>
  <c r="K13" i="8" l="1"/>
  <c r="J14" i="8"/>
  <c r="J14" i="9"/>
  <c r="K13" i="9"/>
  <c r="J15" i="9" l="1"/>
  <c r="K14" i="9"/>
  <c r="J15" i="8"/>
  <c r="K14" i="8"/>
  <c r="K15" i="8" l="1"/>
  <c r="J16" i="8"/>
  <c r="K15" i="9"/>
  <c r="J16" i="9"/>
  <c r="J17" i="9" l="1"/>
  <c r="K16" i="9"/>
  <c r="K16" i="8"/>
  <c r="J17" i="8"/>
  <c r="K17" i="8" l="1"/>
  <c r="J18" i="8"/>
  <c r="J18" i="9"/>
  <c r="K17" i="9"/>
  <c r="J19" i="9" l="1"/>
  <c r="K18" i="9"/>
  <c r="J19" i="8"/>
  <c r="K18" i="8"/>
  <c r="K19" i="8" l="1"/>
  <c r="J20" i="8"/>
  <c r="K19" i="9"/>
  <c r="J20" i="9"/>
  <c r="J21" i="9" l="1"/>
  <c r="K20" i="9"/>
  <c r="J21" i="8"/>
  <c r="K20" i="8"/>
  <c r="K21" i="8" l="1"/>
  <c r="J22" i="8"/>
  <c r="J22" i="9"/>
  <c r="K21" i="9"/>
  <c r="J23" i="9" l="1"/>
  <c r="K22" i="9"/>
  <c r="J23" i="8"/>
  <c r="K22" i="8"/>
  <c r="K23" i="8" l="1"/>
  <c r="J24" i="8"/>
  <c r="K23" i="9"/>
  <c r="J24" i="9"/>
  <c r="J25" i="9" l="1"/>
  <c r="K24" i="9"/>
  <c r="J25" i="8"/>
  <c r="K24" i="8"/>
  <c r="K25" i="8" l="1"/>
  <c r="J26" i="8"/>
  <c r="J26" i="9"/>
  <c r="K25" i="9"/>
  <c r="J27" i="9" l="1"/>
  <c r="K26" i="9"/>
  <c r="J27" i="8"/>
  <c r="K26" i="8"/>
  <c r="K27" i="8" l="1"/>
  <c r="J28" i="8"/>
  <c r="K27" i="9"/>
  <c r="J28" i="9"/>
  <c r="J29" i="9" l="1"/>
  <c r="K28" i="9"/>
  <c r="J29" i="8"/>
  <c r="K28" i="8"/>
  <c r="J30" i="8" l="1"/>
  <c r="K29" i="8"/>
  <c r="J30" i="9"/>
  <c r="K29" i="9"/>
  <c r="J31" i="9" l="1"/>
  <c r="K30" i="9"/>
  <c r="J31" i="8"/>
  <c r="K30" i="8"/>
  <c r="K31" i="8" l="1"/>
  <c r="J32" i="8"/>
  <c r="K31" i="9"/>
  <c r="J32" i="9"/>
  <c r="J33" i="9" l="1"/>
  <c r="K32" i="9"/>
  <c r="K32" i="8"/>
  <c r="J33" i="8"/>
  <c r="J34" i="8" l="1"/>
  <c r="K33" i="8"/>
  <c r="J34" i="9"/>
  <c r="K33" i="9"/>
  <c r="J35" i="9" l="1"/>
  <c r="K34" i="9"/>
  <c r="J35" i="8"/>
  <c r="K34" i="8"/>
  <c r="J36" i="8" l="1"/>
  <c r="K35" i="8"/>
  <c r="K35" i="9"/>
  <c r="J36" i="9"/>
  <c r="J37" i="9" l="1"/>
  <c r="K36" i="9"/>
  <c r="J37" i="8"/>
  <c r="K36" i="8"/>
  <c r="J38" i="8" l="1"/>
  <c r="K37" i="8"/>
  <c r="J38" i="9"/>
  <c r="K37" i="9"/>
  <c r="J39" i="9" l="1"/>
  <c r="K38" i="9"/>
  <c r="J39" i="8"/>
  <c r="K38" i="8"/>
  <c r="J40" i="8" l="1"/>
  <c r="K39" i="8"/>
  <c r="K39" i="9"/>
  <c r="J40" i="9"/>
  <c r="J41" i="9" l="1"/>
  <c r="K40" i="9"/>
  <c r="J41" i="8"/>
  <c r="K40" i="8"/>
  <c r="J42" i="8" l="1"/>
  <c r="K41" i="8"/>
  <c r="J42" i="9"/>
  <c r="K41" i="9"/>
  <c r="J43" i="9" l="1"/>
  <c r="K42" i="9"/>
  <c r="J43" i="8"/>
  <c r="K42" i="8"/>
  <c r="J44" i="8" l="1"/>
  <c r="K43" i="8"/>
  <c r="K43" i="9"/>
  <c r="J44" i="9"/>
  <c r="M5" i="9" l="1"/>
  <c r="K44" i="9"/>
  <c r="K44" i="8"/>
  <c r="M5" i="8"/>
  <c r="M6" i="8" l="1"/>
  <c r="N5" i="8"/>
  <c r="M6" i="9"/>
  <c r="N5" i="9"/>
  <c r="M7" i="9" l="1"/>
  <c r="N6" i="9"/>
  <c r="M7" i="8"/>
  <c r="N6" i="8"/>
  <c r="M8" i="8" l="1"/>
  <c r="N7" i="8"/>
  <c r="N7" i="9"/>
  <c r="M8" i="9"/>
  <c r="N8" i="9" l="1"/>
  <c r="M9" i="9"/>
  <c r="N8" i="8"/>
  <c r="M9" i="8"/>
  <c r="M10" i="8" l="1"/>
  <c r="N9" i="8"/>
  <c r="M10" i="9"/>
  <c r="N9" i="9"/>
  <c r="N10" i="9" l="1"/>
  <c r="M11" i="9"/>
  <c r="M11" i="8"/>
  <c r="N10" i="8"/>
  <c r="N11" i="8" l="1"/>
  <c r="M12" i="8"/>
  <c r="N11" i="9"/>
  <c r="M12" i="9"/>
  <c r="M13" i="9" l="1"/>
  <c r="N12" i="9"/>
  <c r="M13" i="8"/>
  <c r="N12" i="8"/>
  <c r="M14" i="8" l="1"/>
  <c r="N13" i="8"/>
  <c r="M14" i="9"/>
  <c r="N13" i="9"/>
  <c r="N14" i="9" l="1"/>
  <c r="M15" i="9"/>
  <c r="M15" i="8"/>
  <c r="N14" i="8"/>
  <c r="M16" i="8" l="1"/>
  <c r="N15" i="8"/>
  <c r="N15" i="9"/>
  <c r="M16" i="9"/>
  <c r="M17" i="9" l="1"/>
  <c r="N16" i="9"/>
  <c r="N16" i="8"/>
  <c r="M17" i="8"/>
  <c r="M18" i="8" l="1"/>
  <c r="N17" i="8"/>
  <c r="M18" i="9"/>
  <c r="N17" i="9"/>
  <c r="N18" i="9" l="1"/>
  <c r="M19" i="9"/>
  <c r="N18" i="8"/>
  <c r="M19" i="8"/>
  <c r="N19" i="8" l="1"/>
  <c r="M20" i="8"/>
  <c r="M20" i="9"/>
  <c r="N19" i="9"/>
  <c r="N20" i="8" l="1"/>
  <c r="M21" i="8"/>
  <c r="M21" i="9"/>
  <c r="N20" i="9"/>
  <c r="M22" i="9" l="1"/>
  <c r="N21" i="9"/>
  <c r="M22" i="8"/>
  <c r="N21" i="8"/>
  <c r="N22" i="8" l="1"/>
  <c r="M23" i="8"/>
  <c r="N22" i="9"/>
  <c r="M23" i="9"/>
  <c r="M24" i="9" l="1"/>
  <c r="N23" i="9"/>
  <c r="N23" i="8"/>
  <c r="M24" i="8"/>
  <c r="N24" i="8" l="1"/>
  <c r="M25" i="8"/>
  <c r="M25" i="9"/>
  <c r="N24" i="9"/>
  <c r="M26" i="9" l="1"/>
  <c r="N25" i="9"/>
  <c r="M26" i="8"/>
  <c r="N25" i="8"/>
  <c r="N26" i="8" l="1"/>
  <c r="M27" i="8"/>
  <c r="N26" i="9"/>
  <c r="M27" i="9"/>
  <c r="M28" i="9" l="1"/>
  <c r="N27" i="9"/>
  <c r="N27" i="8"/>
  <c r="M28" i="8"/>
  <c r="M29" i="8" l="1"/>
  <c r="N28" i="8"/>
  <c r="M29" i="9"/>
  <c r="N28" i="9"/>
  <c r="M30" i="9" l="1"/>
  <c r="N29" i="9"/>
  <c r="M30" i="8"/>
  <c r="N29" i="8"/>
  <c r="N30" i="8" l="1"/>
  <c r="M31" i="8"/>
  <c r="N30" i="9"/>
  <c r="M31" i="9"/>
  <c r="M32" i="9" l="1"/>
  <c r="N31" i="9"/>
  <c r="M32" i="8"/>
  <c r="N31" i="8"/>
  <c r="M33" i="8" l="1"/>
  <c r="N32" i="8"/>
  <c r="M33" i="9"/>
  <c r="N32" i="9"/>
  <c r="M34" i="9" l="1"/>
  <c r="N33" i="9"/>
  <c r="M34" i="8"/>
  <c r="N33" i="8"/>
  <c r="N34" i="8" l="1"/>
  <c r="M35" i="8"/>
  <c r="N34" i="9"/>
  <c r="M35" i="9"/>
  <c r="N35" i="8" l="1"/>
  <c r="M36" i="8"/>
  <c r="M36" i="9"/>
  <c r="N35" i="9"/>
  <c r="M37" i="9" l="1"/>
  <c r="N36" i="9"/>
  <c r="M37" i="8"/>
  <c r="N36" i="8"/>
  <c r="M38" i="8" l="1"/>
  <c r="N37" i="8"/>
  <c r="M38" i="9"/>
  <c r="N37" i="9"/>
  <c r="N38" i="9" l="1"/>
  <c r="M39" i="9"/>
  <c r="M39" i="8"/>
  <c r="N38" i="8"/>
  <c r="N39" i="8" l="1"/>
  <c r="M40" i="8"/>
  <c r="M40" i="9"/>
  <c r="N39" i="9"/>
  <c r="M41" i="9" l="1"/>
  <c r="N40" i="9"/>
  <c r="M41" i="8"/>
  <c r="N40" i="8"/>
  <c r="M42" i="8" l="1"/>
  <c r="N41" i="8"/>
  <c r="M42" i="9"/>
  <c r="N41" i="9"/>
  <c r="N42" i="9" l="1"/>
  <c r="M43" i="9"/>
  <c r="M43" i="8"/>
  <c r="N42" i="8"/>
  <c r="N43" i="8" l="1"/>
  <c r="M44" i="8"/>
  <c r="M44" i="9"/>
  <c r="N43" i="9"/>
  <c r="A51" i="8" l="1"/>
  <c r="N44" i="8"/>
  <c r="A51" i="9"/>
  <c r="N44" i="9"/>
  <c r="A52" i="9" l="1"/>
  <c r="B51" i="9"/>
  <c r="A52" i="8"/>
  <c r="B51" i="8"/>
  <c r="A53" i="8" l="1"/>
  <c r="B52" i="8"/>
  <c r="B52" i="9"/>
  <c r="A53" i="9"/>
  <c r="A54" i="9" l="1"/>
  <c r="B53" i="9"/>
  <c r="B53" i="8"/>
  <c r="A54" i="8"/>
  <c r="A55" i="8" l="1"/>
  <c r="B54" i="8"/>
  <c r="A55" i="9"/>
  <c r="B54" i="9"/>
  <c r="A56" i="9" l="1"/>
  <c r="B55" i="9"/>
  <c r="A56" i="8"/>
  <c r="B55" i="8"/>
  <c r="A57" i="8" l="1"/>
  <c r="B56" i="8"/>
  <c r="A57" i="9"/>
  <c r="B56" i="9"/>
  <c r="A58" i="9" l="1"/>
  <c r="B57" i="9"/>
  <c r="B57" i="8"/>
  <c r="A58" i="8"/>
  <c r="A59" i="8" l="1"/>
  <c r="B58" i="8"/>
  <c r="B58" i="9"/>
  <c r="A59" i="9"/>
  <c r="B59" i="9" l="1"/>
  <c r="A60" i="9"/>
  <c r="A60" i="8"/>
  <c r="B59" i="8"/>
  <c r="A61" i="8" l="1"/>
  <c r="B60" i="8"/>
  <c r="B60" i="9"/>
  <c r="A61" i="9"/>
  <c r="A62" i="9" l="1"/>
  <c r="B61" i="9"/>
  <c r="A62" i="8"/>
  <c r="B61" i="8"/>
  <c r="A63" i="8" l="1"/>
  <c r="B62" i="8"/>
  <c r="B62" i="9"/>
  <c r="A63" i="9"/>
  <c r="B63" i="9" l="1"/>
  <c r="A64" i="9"/>
  <c r="A64" i="8"/>
  <c r="B63" i="8"/>
  <c r="A65" i="8" l="1"/>
  <c r="B64" i="8"/>
  <c r="B64" i="9"/>
  <c r="A65" i="9"/>
  <c r="A66" i="9" l="1"/>
  <c r="B65" i="9"/>
  <c r="B65" i="8"/>
  <c r="A66" i="8"/>
  <c r="A67" i="8" l="1"/>
  <c r="B66" i="8"/>
  <c r="B66" i="9"/>
  <c r="A67" i="9"/>
  <c r="B67" i="9" l="1"/>
  <c r="A68" i="9"/>
  <c r="A68" i="8"/>
  <c r="B67" i="8"/>
  <c r="A69" i="8" l="1"/>
  <c r="B68" i="8"/>
  <c r="B68" i="9"/>
  <c r="A69" i="9"/>
  <c r="A70" i="9" l="1"/>
  <c r="B69" i="9"/>
  <c r="A70" i="8"/>
  <c r="B69" i="8"/>
  <c r="A71" i="8" l="1"/>
  <c r="B70" i="8"/>
  <c r="B70" i="9"/>
  <c r="A71" i="9"/>
  <c r="B71" i="9" l="1"/>
  <c r="A72" i="9"/>
  <c r="A72" i="8"/>
  <c r="B71" i="8"/>
  <c r="A73" i="8" l="1"/>
  <c r="B72" i="8"/>
  <c r="B72" i="9"/>
  <c r="A73" i="9"/>
  <c r="A74" i="9" l="1"/>
  <c r="B73" i="9"/>
  <c r="A74" i="8"/>
  <c r="B73" i="8"/>
  <c r="A75" i="8" l="1"/>
  <c r="B74" i="8"/>
  <c r="B74" i="9"/>
  <c r="A75" i="9"/>
  <c r="A76" i="9" l="1"/>
  <c r="B75" i="9"/>
  <c r="A76" i="8"/>
  <c r="B75" i="8"/>
  <c r="A77" i="8" l="1"/>
  <c r="B76" i="8"/>
  <c r="B76" i="9"/>
  <c r="A77" i="9"/>
  <c r="A78" i="9" l="1"/>
  <c r="B77" i="9"/>
  <c r="A78" i="8"/>
  <c r="B77" i="8"/>
  <c r="A79" i="8" l="1"/>
  <c r="B78" i="8"/>
  <c r="B78" i="9"/>
  <c r="A79" i="9"/>
  <c r="A80" i="9" l="1"/>
  <c r="B79" i="9"/>
  <c r="A80" i="8"/>
  <c r="B79" i="8"/>
  <c r="A81" i="8" l="1"/>
  <c r="B80" i="8"/>
  <c r="A81" i="9"/>
  <c r="B80" i="9"/>
  <c r="A82" i="9" l="1"/>
  <c r="B81" i="9"/>
  <c r="A82" i="8"/>
  <c r="B81" i="8"/>
  <c r="A83" i="8" l="1"/>
  <c r="B82" i="8"/>
  <c r="B82" i="9"/>
  <c r="A83" i="9"/>
  <c r="A84" i="9" l="1"/>
  <c r="B83" i="9"/>
  <c r="A84" i="8"/>
  <c r="B83" i="8"/>
  <c r="A85" i="8" l="1"/>
  <c r="B84" i="8"/>
  <c r="A85" i="9"/>
  <c r="B84" i="9"/>
  <c r="A86" i="9" l="1"/>
  <c r="B85" i="9"/>
  <c r="A86" i="8"/>
  <c r="B85" i="8"/>
  <c r="A87" i="8" l="1"/>
  <c r="B86" i="8"/>
  <c r="B86" i="9"/>
  <c r="C86" i="9" s="1"/>
  <c r="A87" i="9"/>
  <c r="A88" i="9" l="1"/>
  <c r="B87" i="9"/>
  <c r="A88" i="8"/>
  <c r="B87" i="8"/>
  <c r="A89" i="8" l="1"/>
  <c r="B88" i="8"/>
  <c r="A89" i="9"/>
  <c r="B88" i="9"/>
  <c r="B89" i="9" l="1"/>
  <c r="A90" i="9"/>
  <c r="A90" i="8"/>
  <c r="B89" i="8"/>
  <c r="B90" i="8" l="1"/>
  <c r="D51" i="8"/>
  <c r="B90" i="9"/>
  <c r="D51" i="9"/>
  <c r="E51" i="9" l="1"/>
  <c r="D52" i="9"/>
  <c r="D52" i="8"/>
  <c r="E51" i="8"/>
  <c r="D53" i="9" l="1"/>
  <c r="E52" i="9"/>
  <c r="E52" i="8"/>
  <c r="D53" i="8"/>
  <c r="D54" i="8" l="1"/>
  <c r="E53" i="8"/>
  <c r="E53" i="9"/>
  <c r="D54" i="9"/>
  <c r="E54" i="9" l="1"/>
  <c r="D55" i="9"/>
  <c r="D55" i="8"/>
  <c r="E54" i="8"/>
  <c r="D56" i="8" l="1"/>
  <c r="E55" i="8"/>
  <c r="E55" i="9"/>
  <c r="D56" i="9"/>
  <c r="D57" i="9" l="1"/>
  <c r="E56" i="9"/>
  <c r="D57" i="8"/>
  <c r="E56" i="8"/>
  <c r="D58" i="8" l="1"/>
  <c r="E57" i="8"/>
  <c r="D58" i="9"/>
  <c r="E57" i="9"/>
  <c r="D59" i="9" l="1"/>
  <c r="E58" i="9"/>
  <c r="D59" i="8"/>
  <c r="E58" i="8"/>
  <c r="D60" i="8" l="1"/>
  <c r="E59" i="8"/>
  <c r="D60" i="9"/>
  <c r="E59" i="9"/>
  <c r="D61" i="9" l="1"/>
  <c r="E60" i="9"/>
  <c r="E60" i="8"/>
  <c r="D61" i="8"/>
  <c r="D62" i="8" l="1"/>
  <c r="E61" i="8"/>
  <c r="E61" i="9"/>
  <c r="D62" i="9"/>
  <c r="E62" i="9" l="1"/>
  <c r="D63" i="9"/>
  <c r="D63" i="8"/>
  <c r="E62" i="8"/>
  <c r="D64" i="8" l="1"/>
  <c r="E63" i="8"/>
  <c r="E63" i="9"/>
  <c r="D64" i="9"/>
  <c r="D65" i="9" l="1"/>
  <c r="E64" i="9"/>
  <c r="D65" i="8"/>
  <c r="E64" i="8"/>
  <c r="D66" i="8" l="1"/>
  <c r="E65" i="8"/>
  <c r="E65" i="9"/>
  <c r="D66" i="9"/>
  <c r="E66" i="9" l="1"/>
  <c r="D67" i="9"/>
  <c r="D67" i="8"/>
  <c r="E66" i="8"/>
  <c r="E67" i="9" l="1"/>
  <c r="D68" i="9"/>
  <c r="D68" i="8"/>
  <c r="E67" i="8"/>
  <c r="D69" i="8" l="1"/>
  <c r="E68" i="8"/>
  <c r="D69" i="9"/>
  <c r="E68" i="9"/>
  <c r="E69" i="9" l="1"/>
  <c r="D70" i="9"/>
  <c r="D70" i="8"/>
  <c r="E69" i="8"/>
  <c r="D71" i="8" l="1"/>
  <c r="E70" i="8"/>
  <c r="E70" i="9"/>
  <c r="D71" i="9"/>
  <c r="D72" i="9" l="1"/>
  <c r="E71" i="9"/>
  <c r="D72" i="8"/>
  <c r="E71" i="8"/>
  <c r="D73" i="8" l="1"/>
  <c r="E72" i="8"/>
  <c r="D73" i="9"/>
  <c r="E72" i="9"/>
  <c r="E73" i="9" l="1"/>
  <c r="D74" i="9"/>
  <c r="D74" i="8"/>
  <c r="E73" i="8"/>
  <c r="D75" i="9" l="1"/>
  <c r="E74" i="9"/>
  <c r="D75" i="8"/>
  <c r="E74" i="8"/>
  <c r="D76" i="8" l="1"/>
  <c r="E75" i="8"/>
  <c r="D76" i="9"/>
  <c r="E75" i="9"/>
  <c r="D77" i="9" l="1"/>
  <c r="E76" i="9"/>
  <c r="D77" i="8"/>
  <c r="E76" i="8"/>
  <c r="D78" i="8" l="1"/>
  <c r="E77" i="8"/>
  <c r="E77" i="9"/>
  <c r="D78" i="9"/>
  <c r="D79" i="9" l="1"/>
  <c r="E78" i="9"/>
  <c r="D79" i="8"/>
  <c r="E78" i="8"/>
  <c r="D80" i="8" l="1"/>
  <c r="E79" i="8"/>
  <c r="D80" i="9"/>
  <c r="E79" i="9"/>
  <c r="D81" i="9" l="1"/>
  <c r="E80" i="9"/>
  <c r="D81" i="8"/>
  <c r="E80" i="8"/>
  <c r="D82" i="8" l="1"/>
  <c r="E81" i="8"/>
  <c r="E81" i="9"/>
  <c r="D82" i="9"/>
  <c r="D83" i="9" l="1"/>
  <c r="E82" i="9"/>
  <c r="D83" i="8"/>
  <c r="E82" i="8"/>
  <c r="D84" i="8" l="1"/>
  <c r="E83" i="8"/>
  <c r="D84" i="9"/>
  <c r="E83" i="9"/>
  <c r="D85" i="9" l="1"/>
  <c r="E84" i="9"/>
  <c r="D85" i="8"/>
  <c r="E84" i="8"/>
  <c r="D86" i="8" l="1"/>
  <c r="E85" i="8"/>
  <c r="E85" i="9"/>
  <c r="D86" i="9"/>
  <c r="D87" i="9" l="1"/>
  <c r="E86" i="9"/>
  <c r="D87" i="8"/>
  <c r="E86" i="8"/>
  <c r="D88" i="8" l="1"/>
  <c r="E87" i="8"/>
  <c r="D88" i="9"/>
  <c r="E87" i="9"/>
  <c r="E88" i="9" l="1"/>
  <c r="D89" i="9"/>
  <c r="D89" i="8"/>
  <c r="E88" i="8"/>
  <c r="D90" i="8" l="1"/>
  <c r="E89" i="8"/>
  <c r="E89" i="9"/>
  <c r="D90" i="9"/>
  <c r="E90" i="9" l="1"/>
  <c r="G51" i="9"/>
  <c r="G51" i="8"/>
  <c r="E90" i="8"/>
  <c r="G52" i="8" l="1"/>
  <c r="H51" i="8"/>
  <c r="G52" i="9"/>
  <c r="H51" i="9"/>
  <c r="G53" i="9" l="1"/>
  <c r="H52" i="9"/>
  <c r="G53" i="8"/>
  <c r="H52" i="8"/>
  <c r="G54" i="8" l="1"/>
  <c r="H53" i="8"/>
  <c r="H53" i="9"/>
  <c r="G54" i="9"/>
  <c r="H54" i="9" l="1"/>
  <c r="G55" i="9"/>
  <c r="G55" i="8"/>
  <c r="H54" i="8"/>
  <c r="H55" i="8" l="1"/>
  <c r="G56" i="8"/>
  <c r="G56" i="9"/>
  <c r="H55" i="9"/>
  <c r="H56" i="9" l="1"/>
  <c r="G57" i="9"/>
  <c r="G57" i="8"/>
  <c r="H56" i="8"/>
  <c r="G58" i="8" l="1"/>
  <c r="H57" i="8"/>
  <c r="H57" i="9"/>
  <c r="G58" i="9"/>
  <c r="H58" i="9" l="1"/>
  <c r="G59" i="9"/>
  <c r="G59" i="8"/>
  <c r="H58" i="8"/>
  <c r="H59" i="8" l="1"/>
  <c r="G60" i="8"/>
  <c r="G60" i="9"/>
  <c r="H59" i="9"/>
  <c r="G61" i="9" l="1"/>
  <c r="H60" i="9"/>
  <c r="G61" i="8"/>
  <c r="H60" i="8"/>
  <c r="G62" i="8" l="1"/>
  <c r="H61" i="8"/>
  <c r="G62" i="9"/>
  <c r="H61" i="9"/>
  <c r="G63" i="9" l="1"/>
  <c r="H62" i="9"/>
  <c r="G63" i="8"/>
  <c r="H62" i="8"/>
  <c r="H63" i="8" l="1"/>
  <c r="G64" i="8"/>
  <c r="G64" i="9"/>
  <c r="H63" i="9"/>
  <c r="H64" i="9" l="1"/>
  <c r="G65" i="9"/>
  <c r="G65" i="8"/>
  <c r="H64" i="8"/>
  <c r="G66" i="8" l="1"/>
  <c r="H65" i="8"/>
  <c r="H65" i="9"/>
  <c r="G66" i="9"/>
  <c r="H66" i="9" l="1"/>
  <c r="G67" i="9"/>
  <c r="G67" i="8"/>
  <c r="H66" i="8"/>
  <c r="G68" i="8" l="1"/>
  <c r="H67" i="8"/>
  <c r="G68" i="9"/>
  <c r="H67" i="9"/>
  <c r="H68" i="9" l="1"/>
  <c r="G69" i="9"/>
  <c r="G69" i="8"/>
  <c r="H68" i="8"/>
  <c r="G70" i="8" l="1"/>
  <c r="H69" i="8"/>
  <c r="H69" i="9"/>
  <c r="G70" i="9"/>
  <c r="H70" i="9" l="1"/>
  <c r="G71" i="9"/>
  <c r="G71" i="8"/>
  <c r="H70" i="8"/>
  <c r="G72" i="8" l="1"/>
  <c r="H71" i="8"/>
  <c r="G72" i="9"/>
  <c r="H71" i="9"/>
  <c r="H72" i="9" l="1"/>
  <c r="G73" i="9"/>
  <c r="G73" i="8"/>
  <c r="H72" i="8"/>
  <c r="G74" i="8" l="1"/>
  <c r="H73" i="8"/>
  <c r="H73" i="9"/>
  <c r="G74" i="9"/>
  <c r="H74" i="9" l="1"/>
  <c r="G75" i="9"/>
  <c r="G75" i="8"/>
  <c r="H74" i="8"/>
  <c r="G76" i="8" l="1"/>
  <c r="H75" i="8"/>
  <c r="G76" i="9"/>
  <c r="H75" i="9"/>
  <c r="H76" i="9" l="1"/>
  <c r="G77" i="9"/>
  <c r="G77" i="8"/>
  <c r="H76" i="8"/>
  <c r="G78" i="9" l="1"/>
  <c r="H77" i="9"/>
  <c r="G78" i="8"/>
  <c r="H77" i="8"/>
  <c r="G79" i="8" l="1"/>
  <c r="H78" i="8"/>
  <c r="G79" i="9"/>
  <c r="H78" i="9"/>
  <c r="G80" i="9" l="1"/>
  <c r="H79" i="9"/>
  <c r="G80" i="8"/>
  <c r="H79" i="8"/>
  <c r="G81" i="8" l="1"/>
  <c r="H80" i="8"/>
  <c r="H80" i="9"/>
  <c r="G81" i="9"/>
  <c r="G82" i="9" l="1"/>
  <c r="H81" i="9"/>
  <c r="G82" i="8"/>
  <c r="H81" i="8"/>
  <c r="G83" i="8" l="1"/>
  <c r="H82" i="8"/>
  <c r="G83" i="9"/>
  <c r="H82" i="9"/>
  <c r="G84" i="9" l="1"/>
  <c r="H83" i="9"/>
  <c r="G84" i="8"/>
  <c r="H83" i="8"/>
  <c r="G85" i="8" l="1"/>
  <c r="H84" i="8"/>
  <c r="H84" i="9"/>
  <c r="G85" i="9"/>
  <c r="G86" i="9" l="1"/>
  <c r="H85" i="9"/>
  <c r="G86" i="8"/>
  <c r="H85" i="8"/>
  <c r="G87" i="8" l="1"/>
  <c r="H86" i="8"/>
  <c r="G87" i="9"/>
  <c r="H86" i="9"/>
  <c r="H87" i="9" l="1"/>
  <c r="G88" i="9"/>
  <c r="G88" i="8"/>
  <c r="H87" i="8"/>
  <c r="G89" i="8" l="1"/>
  <c r="H88" i="8"/>
  <c r="H88" i="9"/>
  <c r="G89" i="9"/>
  <c r="G90" i="9" l="1"/>
  <c r="H89" i="9"/>
  <c r="G90" i="8"/>
  <c r="H89" i="8"/>
  <c r="H90" i="8" l="1"/>
  <c r="J51" i="8"/>
  <c r="H90" i="9"/>
  <c r="J51" i="9"/>
  <c r="J52" i="9" l="1"/>
  <c r="K51" i="9"/>
  <c r="J52" i="8"/>
  <c r="K51" i="8"/>
  <c r="J53" i="8" l="1"/>
  <c r="K52" i="8"/>
  <c r="J53" i="9"/>
  <c r="K52" i="9"/>
  <c r="K53" i="9" l="1"/>
  <c r="J54" i="9"/>
  <c r="J54" i="8"/>
  <c r="K53" i="8"/>
  <c r="J55" i="9" l="1"/>
  <c r="K54" i="9"/>
  <c r="J55" i="8"/>
  <c r="K54" i="8"/>
  <c r="J56" i="8" l="1"/>
  <c r="K55" i="8"/>
  <c r="K55" i="9"/>
  <c r="J56" i="9"/>
  <c r="K56" i="9" l="1"/>
  <c r="J57" i="9"/>
  <c r="J57" i="8"/>
  <c r="K56" i="8"/>
  <c r="J58" i="8" l="1"/>
  <c r="K57" i="8"/>
  <c r="K57" i="9"/>
  <c r="J58" i="9"/>
  <c r="J59" i="9" l="1"/>
  <c r="K58" i="9"/>
  <c r="K58" i="8"/>
  <c r="J59" i="8"/>
  <c r="J60" i="8" l="1"/>
  <c r="K59" i="8"/>
  <c r="K59" i="9"/>
  <c r="J60" i="9"/>
  <c r="K60" i="9" l="1"/>
  <c r="J61" i="9"/>
  <c r="J61" i="8"/>
  <c r="K60" i="8"/>
  <c r="K61" i="9" l="1"/>
  <c r="J62" i="9"/>
  <c r="J62" i="8"/>
  <c r="K61" i="8"/>
  <c r="J63" i="8" l="1"/>
  <c r="K62" i="8"/>
  <c r="J63" i="9"/>
  <c r="K62" i="9"/>
  <c r="J64" i="9" l="1"/>
  <c r="K63" i="9"/>
  <c r="J64" i="8"/>
  <c r="K63" i="8"/>
  <c r="J65" i="8" l="1"/>
  <c r="K64" i="8"/>
  <c r="J65" i="9"/>
  <c r="K64" i="9"/>
  <c r="J66" i="9" l="1"/>
  <c r="K65" i="9"/>
  <c r="J66" i="8"/>
  <c r="K65" i="8"/>
  <c r="K66" i="8" l="1"/>
  <c r="J67" i="8"/>
  <c r="J67" i="9"/>
  <c r="K66" i="9"/>
  <c r="K67" i="9" l="1"/>
  <c r="J68" i="9"/>
  <c r="J68" i="8"/>
  <c r="K67" i="8"/>
  <c r="J69" i="8" l="1"/>
  <c r="K68" i="8"/>
  <c r="K68" i="9"/>
  <c r="J69" i="9"/>
  <c r="K69" i="9" l="1"/>
  <c r="J70" i="9"/>
  <c r="J70" i="8"/>
  <c r="K69" i="8"/>
  <c r="J71" i="8" l="1"/>
  <c r="K70" i="8"/>
  <c r="J71" i="9"/>
  <c r="K70" i="9"/>
  <c r="K71" i="9" l="1"/>
  <c r="J72" i="9"/>
  <c r="J72" i="8"/>
  <c r="K71" i="8"/>
  <c r="J73" i="8" l="1"/>
  <c r="K72" i="8"/>
  <c r="J73" i="9"/>
  <c r="K72" i="9"/>
  <c r="J74" i="9" l="1"/>
  <c r="K73" i="9"/>
  <c r="J74" i="8"/>
  <c r="K73" i="8"/>
  <c r="J75" i="8" l="1"/>
  <c r="K74" i="8"/>
  <c r="J75" i="9"/>
  <c r="K74" i="9"/>
  <c r="K75" i="9" l="1"/>
  <c r="J76" i="9"/>
  <c r="J76" i="8"/>
  <c r="K75" i="8"/>
  <c r="J77" i="8" l="1"/>
  <c r="K76" i="8"/>
  <c r="J77" i="9"/>
  <c r="K76" i="9"/>
  <c r="J78" i="9" l="1"/>
  <c r="K77" i="9"/>
  <c r="J78" i="8"/>
  <c r="K77" i="8"/>
  <c r="J79" i="8" l="1"/>
  <c r="K78" i="8"/>
  <c r="J79" i="9"/>
  <c r="K78" i="9"/>
  <c r="K79" i="9" l="1"/>
  <c r="J80" i="9"/>
  <c r="J80" i="8"/>
  <c r="K79" i="8"/>
  <c r="J81" i="8" l="1"/>
  <c r="K80" i="8"/>
  <c r="J81" i="9"/>
  <c r="K80" i="9"/>
  <c r="J82" i="9" l="1"/>
  <c r="K81" i="9"/>
  <c r="J82" i="8"/>
  <c r="K81" i="8"/>
  <c r="J83" i="8" l="1"/>
  <c r="K82" i="8"/>
  <c r="J83" i="9"/>
  <c r="K82" i="9"/>
  <c r="K83" i="9" l="1"/>
  <c r="J84" i="9"/>
  <c r="J84" i="8"/>
  <c r="K83" i="8"/>
  <c r="J85" i="8" l="1"/>
  <c r="K84" i="8"/>
  <c r="J85" i="9"/>
  <c r="K84" i="9"/>
  <c r="J86" i="9" l="1"/>
  <c r="K85" i="9"/>
  <c r="J86" i="8"/>
  <c r="K85" i="8"/>
  <c r="J87" i="8" l="1"/>
  <c r="K86" i="8"/>
  <c r="K86" i="9"/>
  <c r="J87" i="9"/>
  <c r="K87" i="9" l="1"/>
  <c r="J88" i="9"/>
  <c r="J88" i="8"/>
  <c r="K87" i="8"/>
  <c r="J89" i="9" l="1"/>
  <c r="K88" i="9"/>
  <c r="J89" i="8"/>
  <c r="K88" i="8"/>
  <c r="J90" i="8" l="1"/>
  <c r="K89" i="8"/>
  <c r="J90" i="9"/>
  <c r="K89" i="9"/>
  <c r="K90" i="9" l="1"/>
  <c r="M51" i="9"/>
  <c r="M51" i="8"/>
  <c r="K90" i="8"/>
  <c r="M52" i="8" l="1"/>
  <c r="N51" i="8"/>
  <c r="M52" i="9"/>
  <c r="N51" i="9"/>
  <c r="N52" i="9" l="1"/>
  <c r="M53" i="9"/>
  <c r="M53" i="8"/>
  <c r="N52" i="8"/>
  <c r="N53" i="8" l="1"/>
  <c r="M54" i="8"/>
  <c r="M54" i="9"/>
  <c r="N53" i="9"/>
  <c r="N54" i="9" l="1"/>
  <c r="M55" i="9"/>
  <c r="M55" i="8"/>
  <c r="N54" i="8"/>
  <c r="M56" i="8" l="1"/>
  <c r="N55" i="8"/>
  <c r="N55" i="9"/>
  <c r="M56" i="9"/>
  <c r="N56" i="9" l="1"/>
  <c r="M57" i="9"/>
  <c r="M57" i="8"/>
  <c r="N56" i="8"/>
  <c r="M58" i="8" l="1"/>
  <c r="N57" i="8"/>
  <c r="M58" i="9"/>
  <c r="N57" i="9"/>
  <c r="N58" i="9" l="1"/>
  <c r="M59" i="9"/>
  <c r="M59" i="8"/>
  <c r="N58" i="8"/>
  <c r="M60" i="8" l="1"/>
  <c r="N59" i="8"/>
  <c r="N59" i="9"/>
  <c r="M60" i="9"/>
  <c r="N60" i="9" l="1"/>
  <c r="M61" i="9"/>
  <c r="M61" i="8"/>
  <c r="N60" i="8"/>
  <c r="M62" i="9" l="1"/>
  <c r="N61" i="9"/>
  <c r="N61" i="8"/>
  <c r="M62" i="8"/>
  <c r="M63" i="8" l="1"/>
  <c r="N62" i="8"/>
  <c r="N62" i="9"/>
  <c r="M63" i="9"/>
  <c r="N63" i="9" l="1"/>
  <c r="M64" i="9"/>
  <c r="M64" i="8"/>
  <c r="N63" i="8"/>
  <c r="M65" i="8" l="1"/>
  <c r="N64" i="8"/>
  <c r="N64" i="9"/>
  <c r="M65" i="9"/>
  <c r="M66" i="9" l="1"/>
  <c r="N65" i="9"/>
  <c r="M66" i="8"/>
  <c r="N65" i="8"/>
  <c r="M67" i="8" l="1"/>
  <c r="N66" i="8"/>
  <c r="M67" i="9"/>
  <c r="N66" i="9"/>
  <c r="M68" i="9" l="1"/>
  <c r="N67" i="9"/>
  <c r="M68" i="8"/>
  <c r="N67" i="8"/>
  <c r="M69" i="8" l="1"/>
  <c r="N68" i="8"/>
  <c r="M69" i="9"/>
  <c r="N68" i="9"/>
  <c r="M70" i="9" l="1"/>
  <c r="N69" i="9"/>
  <c r="M70" i="8"/>
  <c r="N69" i="8"/>
  <c r="M71" i="8" l="1"/>
  <c r="N70" i="8"/>
  <c r="N70" i="9"/>
  <c r="M71" i="9"/>
  <c r="N71" i="9" l="1"/>
  <c r="M72" i="9"/>
  <c r="M72" i="8"/>
  <c r="N71" i="8"/>
  <c r="M73" i="8" l="1"/>
  <c r="N72" i="8"/>
  <c r="N72" i="9"/>
  <c r="M73" i="9"/>
  <c r="M74" i="9" l="1"/>
  <c r="N73" i="9"/>
  <c r="M74" i="8"/>
  <c r="N73" i="8"/>
  <c r="M75" i="8" l="1"/>
  <c r="N74" i="8"/>
  <c r="N74" i="9"/>
  <c r="M75" i="9"/>
  <c r="M76" i="9" l="1"/>
  <c r="N75" i="9"/>
  <c r="M76" i="8"/>
  <c r="N75" i="8"/>
  <c r="M77" i="8" l="1"/>
  <c r="N76" i="8"/>
  <c r="M77" i="9"/>
  <c r="N76" i="9"/>
  <c r="M78" i="9" l="1"/>
  <c r="N77" i="9"/>
  <c r="M78" i="8"/>
  <c r="N77" i="8"/>
  <c r="M79" i="8" l="1"/>
  <c r="N78" i="8"/>
  <c r="N78" i="9"/>
  <c r="M79" i="9"/>
  <c r="M80" i="9" l="1"/>
  <c r="N79" i="9"/>
  <c r="M80" i="8"/>
  <c r="N79" i="8"/>
  <c r="M81" i="8" l="1"/>
  <c r="N80" i="8"/>
  <c r="M81" i="9"/>
  <c r="N80" i="9"/>
  <c r="M82" i="9" l="1"/>
  <c r="N81" i="9"/>
  <c r="M82" i="8"/>
  <c r="N81" i="8"/>
  <c r="M83" i="8" l="1"/>
  <c r="N82" i="8"/>
  <c r="N82" i="9"/>
  <c r="M83" i="9"/>
  <c r="M84" i="9" l="1"/>
  <c r="N83" i="9"/>
  <c r="M84" i="8"/>
  <c r="N83" i="8"/>
  <c r="M85" i="8" l="1"/>
  <c r="N84" i="8"/>
  <c r="M85" i="9"/>
  <c r="N84" i="9"/>
  <c r="N85" i="9" l="1"/>
  <c r="M86" i="9"/>
  <c r="M86" i="8"/>
  <c r="N85" i="8"/>
  <c r="M87" i="8" l="1"/>
  <c r="N86" i="8"/>
  <c r="M87" i="9"/>
  <c r="N86" i="9"/>
  <c r="M88" i="9" l="1"/>
  <c r="N87" i="9"/>
  <c r="M88" i="8"/>
  <c r="N87" i="8"/>
  <c r="M89" i="8" l="1"/>
  <c r="N88" i="8"/>
  <c r="M89" i="9"/>
  <c r="N88" i="9"/>
  <c r="N89" i="9" l="1"/>
  <c r="M90" i="9"/>
  <c r="M90" i="8"/>
  <c r="N89" i="8"/>
  <c r="A97" i="8" l="1"/>
  <c r="N90" i="8"/>
  <c r="A97" i="9"/>
  <c r="N90" i="9"/>
  <c r="A98" i="9" l="1"/>
  <c r="B97" i="9"/>
  <c r="A98" i="8"/>
  <c r="B97" i="8"/>
  <c r="A99" i="8" l="1"/>
  <c r="B98" i="8"/>
  <c r="A99" i="9"/>
  <c r="B98" i="9"/>
  <c r="A100" i="9" l="1"/>
  <c r="B99" i="9"/>
  <c r="A100" i="8"/>
  <c r="B99" i="8"/>
  <c r="A101" i="8" l="1"/>
  <c r="B100" i="8"/>
  <c r="A101" i="9"/>
  <c r="B100" i="9"/>
  <c r="A102" i="9" l="1"/>
  <c r="B101" i="9"/>
  <c r="A102" i="8"/>
  <c r="B101" i="8"/>
  <c r="A103" i="8" l="1"/>
  <c r="B102" i="8"/>
  <c r="A103" i="9"/>
  <c r="B102" i="9"/>
  <c r="A104" i="9" l="1"/>
  <c r="B103" i="9"/>
  <c r="A104" i="8"/>
  <c r="B103" i="8"/>
  <c r="A105" i="8" l="1"/>
  <c r="B104" i="8"/>
  <c r="A105" i="9"/>
  <c r="B104" i="9"/>
  <c r="A106" i="9" l="1"/>
  <c r="B105" i="9"/>
  <c r="A106" i="8"/>
  <c r="B105" i="8"/>
  <c r="A107" i="8" l="1"/>
  <c r="B106" i="8"/>
  <c r="A107" i="9"/>
  <c r="B106" i="9"/>
  <c r="A108" i="9" l="1"/>
  <c r="B107" i="9"/>
  <c r="A108" i="8"/>
  <c r="B107" i="8"/>
  <c r="A109" i="8" l="1"/>
  <c r="B108" i="8"/>
  <c r="A109" i="9"/>
  <c r="B108" i="9"/>
  <c r="A110" i="9" l="1"/>
  <c r="B109" i="9"/>
  <c r="A110" i="8"/>
  <c r="B109" i="8"/>
  <c r="A111" i="8" l="1"/>
  <c r="B110" i="8"/>
  <c r="A111" i="9"/>
  <c r="B110" i="9"/>
  <c r="B111" i="9" l="1"/>
  <c r="A112" i="9"/>
  <c r="A112" i="8"/>
  <c r="B111" i="8"/>
  <c r="A113" i="8" l="1"/>
  <c r="B112" i="8"/>
  <c r="B112" i="9"/>
  <c r="A113" i="9"/>
  <c r="A114" i="9" l="1"/>
  <c r="B113" i="9"/>
  <c r="A114" i="8"/>
  <c r="B113" i="8"/>
  <c r="A115" i="8" l="1"/>
  <c r="B114" i="8"/>
  <c r="A115" i="9"/>
  <c r="B114" i="9"/>
  <c r="B115" i="9" l="1"/>
  <c r="A116" i="9"/>
  <c r="A116" i="8"/>
  <c r="B115" i="8"/>
  <c r="A117" i="8" l="1"/>
  <c r="B116" i="8"/>
  <c r="B116" i="9"/>
  <c r="A117" i="9"/>
  <c r="B117" i="9" l="1"/>
  <c r="A118" i="9"/>
  <c r="A118" i="8"/>
  <c r="B117" i="8"/>
  <c r="A119" i="8" l="1"/>
  <c r="B118" i="8"/>
  <c r="A119" i="9"/>
  <c r="B118" i="9"/>
  <c r="B119" i="9" l="1"/>
  <c r="A120" i="9"/>
  <c r="B119" i="8"/>
  <c r="A120" i="8"/>
  <c r="A121" i="8" l="1"/>
  <c r="B120" i="8"/>
  <c r="B120" i="9"/>
  <c r="A121" i="9"/>
  <c r="B121" i="9" l="1"/>
  <c r="A122" i="9"/>
  <c r="A122" i="8"/>
  <c r="B121" i="8"/>
  <c r="A123" i="8" l="1"/>
  <c r="B122" i="8"/>
  <c r="A123" i="9"/>
  <c r="B122" i="9"/>
  <c r="B123" i="9" l="1"/>
  <c r="A124" i="9"/>
  <c r="B123" i="8"/>
  <c r="A124" i="8"/>
  <c r="A125" i="8" l="1"/>
  <c r="B124" i="8"/>
  <c r="B124" i="9"/>
  <c r="A125" i="9"/>
  <c r="A126" i="8" l="1"/>
  <c r="B125" i="8"/>
  <c r="B125" i="9"/>
  <c r="A126" i="9"/>
  <c r="A127" i="9" l="1"/>
  <c r="B126" i="9"/>
  <c r="A127" i="8"/>
  <c r="B126" i="8"/>
  <c r="B127" i="8" l="1"/>
  <c r="A128" i="8"/>
  <c r="B127" i="9"/>
  <c r="A128" i="9"/>
  <c r="B128" i="9" l="1"/>
  <c r="A129" i="9"/>
  <c r="A129" i="8"/>
  <c r="B128" i="8"/>
  <c r="A130" i="8" l="1"/>
  <c r="B129" i="8"/>
  <c r="A130" i="9"/>
  <c r="B129" i="9"/>
  <c r="A131" i="9" l="1"/>
  <c r="B130" i="9"/>
  <c r="A131" i="8"/>
  <c r="B130" i="8"/>
  <c r="A132" i="8" l="1"/>
  <c r="B131" i="8"/>
  <c r="B131" i="9"/>
  <c r="A132" i="9"/>
  <c r="B132" i="9" l="1"/>
  <c r="A133" i="9"/>
  <c r="A133" i="8"/>
  <c r="B132" i="8"/>
  <c r="A134" i="8" l="1"/>
  <c r="B133" i="8"/>
  <c r="A134" i="9"/>
  <c r="B133" i="9"/>
  <c r="A135" i="9" l="1"/>
  <c r="B134" i="9"/>
  <c r="A135" i="8"/>
  <c r="B134" i="8"/>
  <c r="A136" i="8" l="1"/>
  <c r="B135" i="8"/>
  <c r="B135" i="9"/>
  <c r="A136" i="9"/>
  <c r="B136" i="9" l="1"/>
  <c r="D97" i="9"/>
  <c r="B136" i="8"/>
  <c r="D97" i="8"/>
  <c r="D98" i="8" l="1"/>
  <c r="E97" i="8"/>
  <c r="D98" i="9"/>
  <c r="E97" i="9"/>
  <c r="D99" i="9" l="1"/>
  <c r="E98" i="9"/>
  <c r="D99" i="8"/>
  <c r="E98" i="8"/>
  <c r="D100" i="8" l="1"/>
  <c r="E99" i="8"/>
  <c r="D100" i="9"/>
  <c r="E99" i="9"/>
  <c r="D101" i="9" l="1"/>
  <c r="E100" i="9"/>
  <c r="D101" i="8"/>
  <c r="E100" i="8"/>
  <c r="D102" i="8" l="1"/>
  <c r="E101" i="8"/>
  <c r="D102" i="9"/>
  <c r="E101" i="9"/>
  <c r="D103" i="9" l="1"/>
  <c r="E102" i="9"/>
  <c r="D103" i="8"/>
  <c r="E102" i="8"/>
  <c r="D104" i="8" l="1"/>
  <c r="E103" i="8"/>
  <c r="D104" i="9"/>
  <c r="E103" i="9"/>
  <c r="D105" i="9" l="1"/>
  <c r="E104" i="9"/>
  <c r="D105" i="8"/>
  <c r="E104" i="8"/>
  <c r="D106" i="8" l="1"/>
  <c r="E105" i="8"/>
  <c r="D106" i="9"/>
  <c r="E105" i="9"/>
  <c r="D107" i="9" l="1"/>
  <c r="E106" i="9"/>
  <c r="D107" i="8"/>
  <c r="E106" i="8"/>
  <c r="D108" i="8" l="1"/>
  <c r="E107" i="8"/>
  <c r="D108" i="9"/>
  <c r="E107" i="9"/>
  <c r="D109" i="9" l="1"/>
  <c r="E108" i="9"/>
  <c r="D109" i="8"/>
  <c r="E108" i="8"/>
  <c r="D110" i="8" l="1"/>
  <c r="E109" i="8"/>
  <c r="D110" i="9"/>
  <c r="E109" i="9"/>
  <c r="E110" i="9" l="1"/>
  <c r="D111" i="9"/>
  <c r="D111" i="8"/>
  <c r="E110" i="8"/>
  <c r="D112" i="8" l="1"/>
  <c r="E111" i="8"/>
  <c r="E111" i="9"/>
  <c r="D112" i="9"/>
  <c r="E112" i="9" l="1"/>
  <c r="D113" i="9"/>
  <c r="D113" i="8"/>
  <c r="E112" i="8"/>
  <c r="D114" i="8" l="1"/>
  <c r="E113" i="8"/>
  <c r="D114" i="9"/>
  <c r="E113" i="9"/>
  <c r="E114" i="9" l="1"/>
  <c r="D115" i="9"/>
  <c r="D115" i="8"/>
  <c r="E114" i="8"/>
  <c r="D116" i="8" l="1"/>
  <c r="E115" i="8"/>
  <c r="E115" i="9"/>
  <c r="D116" i="9"/>
  <c r="E116" i="9" l="1"/>
  <c r="D117" i="9"/>
  <c r="D117" i="8"/>
  <c r="E116" i="8"/>
  <c r="D118" i="8" l="1"/>
  <c r="E117" i="8"/>
  <c r="D118" i="9"/>
  <c r="E117" i="9"/>
  <c r="E118" i="9" l="1"/>
  <c r="D119" i="9"/>
  <c r="D119" i="8"/>
  <c r="E118" i="8"/>
  <c r="D120" i="8" l="1"/>
  <c r="E119" i="8"/>
  <c r="E119" i="9"/>
  <c r="D120" i="9"/>
  <c r="E120" i="9" l="1"/>
  <c r="D121" i="9"/>
  <c r="D121" i="8"/>
  <c r="E120" i="8"/>
  <c r="D122" i="8" l="1"/>
  <c r="E121" i="8"/>
  <c r="D122" i="9"/>
  <c r="E121" i="9"/>
  <c r="E122" i="9" l="1"/>
  <c r="D123" i="9"/>
  <c r="D123" i="8"/>
  <c r="E122" i="8"/>
  <c r="D124" i="8" l="1"/>
  <c r="E123" i="8"/>
  <c r="D124" i="9"/>
  <c r="E123" i="9"/>
  <c r="E124" i="9" l="1"/>
  <c r="D125" i="9"/>
  <c r="D125" i="8"/>
  <c r="E124" i="8"/>
  <c r="D126" i="8" l="1"/>
  <c r="E125" i="8"/>
  <c r="D126" i="9"/>
  <c r="E125" i="9"/>
  <c r="E126" i="9" l="1"/>
  <c r="D127" i="9"/>
  <c r="D127" i="8"/>
  <c r="E126" i="8"/>
  <c r="D128" i="8" l="1"/>
  <c r="E127" i="8"/>
  <c r="D128" i="9"/>
  <c r="E127" i="9"/>
  <c r="D129" i="9" l="1"/>
  <c r="E128" i="9"/>
  <c r="D129" i="8"/>
  <c r="E128" i="8"/>
  <c r="D130" i="8" l="1"/>
  <c r="E129" i="8"/>
  <c r="D130" i="9"/>
  <c r="E129" i="9"/>
  <c r="E130" i="9" l="1"/>
  <c r="D131" i="9"/>
  <c r="E130" i="8"/>
  <c r="D131" i="8"/>
  <c r="D132" i="8" l="1"/>
  <c r="E131" i="8"/>
  <c r="D132" i="9"/>
  <c r="E131" i="9"/>
  <c r="D133" i="9" l="1"/>
  <c r="E132" i="9"/>
  <c r="D133" i="8"/>
  <c r="E132" i="8"/>
  <c r="D134" i="8" l="1"/>
  <c r="E133" i="8"/>
  <c r="D134" i="9"/>
  <c r="E133" i="9"/>
  <c r="E134" i="9" l="1"/>
  <c r="D135" i="9"/>
  <c r="D135" i="8"/>
  <c r="E134" i="8"/>
  <c r="D136" i="8" l="1"/>
  <c r="E135" i="8"/>
  <c r="D136" i="9"/>
  <c r="E135" i="9"/>
  <c r="E136" i="9" l="1"/>
  <c r="G97" i="9"/>
  <c r="E136" i="8"/>
  <c r="G97" i="8"/>
  <c r="G98" i="8" l="1"/>
  <c r="H97" i="8"/>
  <c r="G98" i="9"/>
  <c r="H97" i="9"/>
  <c r="G99" i="9" l="1"/>
  <c r="H98" i="9"/>
  <c r="G99" i="8"/>
  <c r="H98" i="8"/>
  <c r="G100" i="8" l="1"/>
  <c r="H99" i="8"/>
  <c r="G100" i="9"/>
  <c r="H99" i="9"/>
  <c r="G101" i="9" l="1"/>
  <c r="H100" i="9"/>
  <c r="G101" i="8"/>
  <c r="H100" i="8"/>
  <c r="G102" i="8" l="1"/>
  <c r="H101" i="8"/>
  <c r="G102" i="9"/>
  <c r="H101" i="9"/>
  <c r="G103" i="9" l="1"/>
  <c r="H102" i="9"/>
  <c r="G103" i="8"/>
  <c r="H102" i="8"/>
  <c r="G104" i="8" l="1"/>
  <c r="H103" i="8"/>
  <c r="G104" i="9"/>
  <c r="H103" i="9"/>
  <c r="G105" i="9" l="1"/>
  <c r="H104" i="9"/>
  <c r="G105" i="8"/>
  <c r="H104" i="8"/>
  <c r="G106" i="8" l="1"/>
  <c r="H105" i="8"/>
  <c r="G106" i="9"/>
  <c r="H105" i="9"/>
  <c r="G107" i="9" l="1"/>
  <c r="H106" i="9"/>
  <c r="G107" i="8"/>
  <c r="H106" i="8"/>
  <c r="G108" i="8" l="1"/>
  <c r="H107" i="8"/>
  <c r="G108" i="9"/>
  <c r="H107" i="9"/>
  <c r="G109" i="9" l="1"/>
  <c r="H108" i="9"/>
  <c r="G109" i="8"/>
  <c r="H108" i="8"/>
  <c r="G110" i="8" l="1"/>
  <c r="H109" i="8"/>
  <c r="H109" i="9"/>
  <c r="G110" i="9"/>
  <c r="G111" i="9" l="1"/>
  <c r="H110" i="9"/>
  <c r="G111" i="8"/>
  <c r="H110" i="8"/>
  <c r="G112" i="8" l="1"/>
  <c r="H111" i="8"/>
  <c r="H111" i="9"/>
  <c r="G112" i="9"/>
  <c r="G113" i="9" l="1"/>
  <c r="H112" i="9"/>
  <c r="G113" i="8"/>
  <c r="H112" i="8"/>
  <c r="G114" i="8" l="1"/>
  <c r="H113" i="8"/>
  <c r="H113" i="9"/>
  <c r="G114" i="9"/>
  <c r="G115" i="9" l="1"/>
  <c r="H114" i="9"/>
  <c r="G115" i="8"/>
  <c r="H114" i="8"/>
  <c r="G116" i="8" l="1"/>
  <c r="H115" i="8"/>
  <c r="G116" i="9"/>
  <c r="H115" i="9"/>
  <c r="G117" i="9" l="1"/>
  <c r="H116" i="9"/>
  <c r="G117" i="8"/>
  <c r="H116" i="8"/>
  <c r="H117" i="8" l="1"/>
  <c r="G118" i="8"/>
  <c r="H117" i="9"/>
  <c r="G118" i="9"/>
  <c r="H118" i="9" l="1"/>
  <c r="G119" i="9"/>
  <c r="G119" i="8"/>
  <c r="H118" i="8"/>
  <c r="G120" i="8" l="1"/>
  <c r="H119" i="8"/>
  <c r="G120" i="9"/>
  <c r="H119" i="9"/>
  <c r="G121" i="9" l="1"/>
  <c r="H120" i="9"/>
  <c r="G121" i="8"/>
  <c r="H120" i="8"/>
  <c r="H121" i="8" l="1"/>
  <c r="G122" i="8"/>
  <c r="H121" i="9"/>
  <c r="G122" i="9"/>
  <c r="H122" i="9" l="1"/>
  <c r="G123" i="9"/>
  <c r="G123" i="8"/>
  <c r="H122" i="8"/>
  <c r="G124" i="8" l="1"/>
  <c r="H123" i="8"/>
  <c r="H123" i="9"/>
  <c r="G124" i="9"/>
  <c r="G125" i="9" l="1"/>
  <c r="H124" i="9"/>
  <c r="G125" i="8"/>
  <c r="H124" i="8"/>
  <c r="H125" i="8" l="1"/>
  <c r="G126" i="8"/>
  <c r="H125" i="9"/>
  <c r="G126" i="9"/>
  <c r="H126" i="9" l="1"/>
  <c r="G127" i="9"/>
  <c r="G127" i="8"/>
  <c r="H126" i="8"/>
  <c r="G128" i="8" l="1"/>
  <c r="H127" i="8"/>
  <c r="G128" i="9"/>
  <c r="H127" i="9"/>
  <c r="G129" i="9" l="1"/>
  <c r="H128" i="9"/>
  <c r="G129" i="8"/>
  <c r="H128" i="8"/>
  <c r="H129" i="8" l="1"/>
  <c r="G130" i="8"/>
  <c r="H129" i="9"/>
  <c r="G130" i="9"/>
  <c r="G131" i="9" l="1"/>
  <c r="H130" i="9"/>
  <c r="G131" i="8"/>
  <c r="H130" i="8"/>
  <c r="G132" i="8" l="1"/>
  <c r="H131" i="8"/>
  <c r="G132" i="9"/>
  <c r="H131" i="9"/>
  <c r="G133" i="9" l="1"/>
  <c r="H132" i="9"/>
  <c r="G133" i="8"/>
  <c r="H132" i="8"/>
  <c r="G134" i="8" l="1"/>
  <c r="H133" i="8"/>
  <c r="H133" i="9"/>
  <c r="G134" i="9"/>
  <c r="H134" i="9" l="1"/>
  <c r="G135" i="9"/>
  <c r="G135" i="8"/>
  <c r="H134" i="8"/>
  <c r="G136" i="8" l="1"/>
  <c r="H135" i="8"/>
  <c r="G136" i="9"/>
  <c r="H135" i="9"/>
  <c r="H136" i="9" l="1"/>
  <c r="J97" i="9"/>
  <c r="H136" i="8"/>
  <c r="J97" i="8"/>
  <c r="J98" i="8" l="1"/>
  <c r="K97" i="8"/>
  <c r="J98" i="9"/>
  <c r="K97" i="9"/>
  <c r="J99" i="9" l="1"/>
  <c r="K98" i="9"/>
  <c r="J99" i="8"/>
  <c r="K98" i="8"/>
  <c r="J100" i="8" l="1"/>
  <c r="K99" i="8"/>
  <c r="J100" i="9"/>
  <c r="K99" i="9"/>
  <c r="J101" i="9" l="1"/>
  <c r="K100" i="9"/>
  <c r="J101" i="8"/>
  <c r="K100" i="8"/>
  <c r="J102" i="8" l="1"/>
  <c r="K101" i="8"/>
  <c r="J102" i="9"/>
  <c r="K101" i="9"/>
  <c r="J103" i="9" l="1"/>
  <c r="K102" i="9"/>
  <c r="J103" i="8"/>
  <c r="K102" i="8"/>
  <c r="J104" i="8" l="1"/>
  <c r="K103" i="8"/>
  <c r="J104" i="9"/>
  <c r="K103" i="9"/>
  <c r="J105" i="9" l="1"/>
  <c r="K104" i="9"/>
  <c r="J105" i="8"/>
  <c r="K104" i="8"/>
  <c r="J106" i="8" l="1"/>
  <c r="K105" i="8"/>
  <c r="J106" i="9"/>
  <c r="K105" i="9"/>
  <c r="J107" i="9" l="1"/>
  <c r="K106" i="9"/>
  <c r="J107" i="8"/>
  <c r="K106" i="8"/>
  <c r="J108" i="8" l="1"/>
  <c r="K107" i="8"/>
  <c r="J108" i="9"/>
  <c r="K107" i="9"/>
  <c r="J109" i="9" l="1"/>
  <c r="K108" i="9"/>
  <c r="J109" i="8"/>
  <c r="K108" i="8"/>
  <c r="J110" i="8" l="1"/>
  <c r="K109" i="8"/>
  <c r="J110" i="9"/>
  <c r="K109" i="9"/>
  <c r="K110" i="9" l="1"/>
  <c r="J111" i="9"/>
  <c r="J111" i="8"/>
  <c r="K110" i="8"/>
  <c r="J112" i="8" l="1"/>
  <c r="K111" i="8"/>
  <c r="J112" i="9"/>
  <c r="K111" i="9"/>
  <c r="K112" i="9" l="1"/>
  <c r="J113" i="9"/>
  <c r="J113" i="8"/>
  <c r="K112" i="8"/>
  <c r="J114" i="8" l="1"/>
  <c r="K113" i="8"/>
  <c r="K113" i="9"/>
  <c r="J114" i="9"/>
  <c r="K114" i="9" l="1"/>
  <c r="J115" i="9"/>
  <c r="J115" i="8"/>
  <c r="K114" i="8"/>
  <c r="J116" i="8" l="1"/>
  <c r="K115" i="8"/>
  <c r="J116" i="9"/>
  <c r="K115" i="9"/>
  <c r="K116" i="9" l="1"/>
  <c r="J117" i="9"/>
  <c r="J117" i="8"/>
  <c r="K116" i="8"/>
  <c r="J118" i="8" l="1"/>
  <c r="K117" i="8"/>
  <c r="K117" i="9"/>
  <c r="J118" i="9"/>
  <c r="K118" i="9" l="1"/>
  <c r="J119" i="9"/>
  <c r="J119" i="8"/>
  <c r="K118" i="8"/>
  <c r="J120" i="8" l="1"/>
  <c r="K119" i="8"/>
  <c r="J120" i="9"/>
  <c r="K119" i="9"/>
  <c r="K120" i="9" l="1"/>
  <c r="J121" i="9"/>
  <c r="K120" i="8"/>
  <c r="J121" i="8"/>
  <c r="J122" i="8" l="1"/>
  <c r="K121" i="8"/>
  <c r="K121" i="9"/>
  <c r="J122" i="9"/>
  <c r="K122" i="9" l="1"/>
  <c r="J123" i="9"/>
  <c r="J123" i="8"/>
  <c r="K122" i="8"/>
  <c r="J124" i="8" l="1"/>
  <c r="K123" i="8"/>
  <c r="J124" i="9"/>
  <c r="K123" i="9"/>
  <c r="K124" i="9" l="1"/>
  <c r="J125" i="9"/>
  <c r="J125" i="8"/>
  <c r="K124" i="8"/>
  <c r="J126" i="8" l="1"/>
  <c r="K125" i="8"/>
  <c r="K125" i="9"/>
  <c r="J126" i="9"/>
  <c r="K126" i="9" l="1"/>
  <c r="J127" i="9"/>
  <c r="J127" i="8"/>
  <c r="K126" i="8"/>
  <c r="J128" i="8" l="1"/>
  <c r="K127" i="8"/>
  <c r="J128" i="9"/>
  <c r="K127" i="9"/>
  <c r="K128" i="9" l="1"/>
  <c r="J129" i="9"/>
  <c r="J129" i="8"/>
  <c r="K128" i="8"/>
  <c r="J130" i="8" l="1"/>
  <c r="K129" i="8"/>
  <c r="K129" i="9"/>
  <c r="J130" i="9"/>
  <c r="J131" i="9" l="1"/>
  <c r="K130" i="9"/>
  <c r="J131" i="8"/>
  <c r="K130" i="8"/>
  <c r="J132" i="8" l="1"/>
  <c r="K131" i="8"/>
  <c r="J132" i="9"/>
  <c r="K131" i="9"/>
  <c r="K132" i="9" l="1"/>
  <c r="J133" i="9"/>
  <c r="J133" i="8"/>
  <c r="K132" i="8"/>
  <c r="J134" i="8" l="1"/>
  <c r="K133" i="8"/>
  <c r="K133" i="9"/>
  <c r="J134" i="9"/>
  <c r="J135" i="9" l="1"/>
  <c r="K134" i="9"/>
  <c r="J135" i="8"/>
  <c r="K134" i="8"/>
  <c r="J136" i="8" l="1"/>
  <c r="K135" i="8"/>
  <c r="J136" i="9"/>
  <c r="K135" i="9"/>
  <c r="K136" i="9" l="1"/>
  <c r="M97" i="9"/>
  <c r="K136" i="8"/>
  <c r="M97" i="8"/>
  <c r="M98" i="8" l="1"/>
  <c r="N97" i="8"/>
  <c r="M98" i="9"/>
  <c r="N97" i="9"/>
  <c r="M99" i="9" l="1"/>
  <c r="N98" i="9"/>
  <c r="M99" i="8"/>
  <c r="N98" i="8"/>
  <c r="M100" i="8" l="1"/>
  <c r="N99" i="8"/>
  <c r="M100" i="9"/>
  <c r="N99" i="9"/>
  <c r="M101" i="9" l="1"/>
  <c r="N100" i="9"/>
  <c r="M101" i="8"/>
  <c r="N100" i="8"/>
  <c r="M102" i="8" l="1"/>
  <c r="N101" i="8"/>
  <c r="M102" i="9"/>
  <c r="N101" i="9"/>
  <c r="M103" i="9" l="1"/>
  <c r="N102" i="9"/>
  <c r="M103" i="8"/>
  <c r="N102" i="8"/>
  <c r="M104" i="8" l="1"/>
  <c r="N103" i="8"/>
  <c r="M104" i="9"/>
  <c r="N103" i="9"/>
  <c r="M105" i="9" l="1"/>
  <c r="N104" i="9"/>
  <c r="M105" i="8"/>
  <c r="N104" i="8"/>
  <c r="M106" i="8" l="1"/>
  <c r="N105" i="8"/>
  <c r="M106" i="9"/>
  <c r="N105" i="9"/>
  <c r="M107" i="9" l="1"/>
  <c r="N106" i="9"/>
  <c r="M107" i="8"/>
  <c r="N106" i="8"/>
  <c r="M108" i="8" l="1"/>
  <c r="N107" i="8"/>
  <c r="M108" i="9"/>
  <c r="N107" i="9"/>
  <c r="M109" i="9" l="1"/>
  <c r="N108" i="9"/>
  <c r="M109" i="8"/>
  <c r="N108" i="8"/>
  <c r="M110" i="8" l="1"/>
  <c r="N109" i="8"/>
  <c r="M110" i="9"/>
  <c r="N109" i="9"/>
  <c r="M111" i="9" l="1"/>
  <c r="N110" i="9"/>
  <c r="M111" i="8"/>
  <c r="N110" i="8"/>
  <c r="M112" i="8" l="1"/>
  <c r="N111" i="8"/>
  <c r="N111" i="9"/>
  <c r="M112" i="9"/>
  <c r="N112" i="9" l="1"/>
  <c r="M113" i="9"/>
  <c r="M113" i="8"/>
  <c r="N112" i="8"/>
  <c r="M114" i="8" l="1"/>
  <c r="N113" i="8"/>
  <c r="N113" i="9"/>
  <c r="M114" i="9"/>
  <c r="M115" i="9" l="1"/>
  <c r="N114" i="9"/>
  <c r="M115" i="8"/>
  <c r="N114" i="8"/>
  <c r="M116" i="8" l="1"/>
  <c r="N115" i="8"/>
  <c r="N115" i="9"/>
  <c r="M116" i="9"/>
  <c r="M117" i="9" l="1"/>
  <c r="N116" i="9"/>
  <c r="M117" i="8"/>
  <c r="N116" i="8"/>
  <c r="M118" i="8" l="1"/>
  <c r="N117" i="8"/>
  <c r="N117" i="9"/>
  <c r="M118" i="9"/>
  <c r="M119" i="9" l="1"/>
  <c r="N118" i="9"/>
  <c r="M119" i="8"/>
  <c r="N118" i="8"/>
  <c r="M120" i="8" l="1"/>
  <c r="N119" i="8"/>
  <c r="N119" i="9"/>
  <c r="M120" i="9"/>
  <c r="M121" i="9" l="1"/>
  <c r="N120" i="9"/>
  <c r="M121" i="8"/>
  <c r="N120" i="8"/>
  <c r="M122" i="8" l="1"/>
  <c r="N121" i="8"/>
  <c r="M122" i="9"/>
  <c r="N121" i="9"/>
  <c r="M123" i="9" l="1"/>
  <c r="N122" i="9"/>
  <c r="M123" i="8"/>
  <c r="N122" i="8"/>
  <c r="N123" i="8" l="1"/>
  <c r="M124" i="8"/>
  <c r="N123" i="9"/>
  <c r="M124" i="9"/>
  <c r="N124" i="9" l="1"/>
  <c r="M125" i="9"/>
  <c r="M125" i="8"/>
  <c r="N124" i="8"/>
  <c r="M126" i="8" l="1"/>
  <c r="N125" i="8"/>
  <c r="M126" i="9"/>
  <c r="N125" i="9"/>
  <c r="M127" i="9" l="1"/>
  <c r="N126" i="9"/>
  <c r="M127" i="8"/>
  <c r="N126" i="8"/>
  <c r="N127" i="8" l="1"/>
  <c r="M128" i="8"/>
  <c r="N127" i="9"/>
  <c r="M128" i="9"/>
  <c r="M129" i="9" l="1"/>
  <c r="N128" i="9"/>
  <c r="M129" i="8"/>
  <c r="N128" i="8"/>
  <c r="M130" i="8" l="1"/>
  <c r="N129" i="8"/>
  <c r="M130" i="9"/>
  <c r="N129" i="9"/>
  <c r="M131" i="9" l="1"/>
  <c r="N130" i="9"/>
  <c r="M131" i="8"/>
  <c r="N130" i="8"/>
  <c r="N131" i="8" l="1"/>
  <c r="M132" i="8"/>
  <c r="N131" i="9"/>
  <c r="M132" i="9"/>
  <c r="M133" i="9" l="1"/>
  <c r="N132" i="9"/>
  <c r="M133" i="8"/>
  <c r="N132" i="8"/>
  <c r="M134" i="8" l="1"/>
  <c r="N133" i="8"/>
  <c r="M134" i="9"/>
  <c r="N133" i="9"/>
  <c r="M135" i="9" l="1"/>
  <c r="N134" i="9"/>
  <c r="M135" i="8"/>
  <c r="N134" i="8"/>
  <c r="M136" i="8" l="1"/>
  <c r="N135" i="8"/>
  <c r="N135" i="9"/>
  <c r="M136" i="9"/>
  <c r="A143" i="9" l="1"/>
  <c r="N136" i="9"/>
  <c r="A143" i="8"/>
  <c r="N136" i="8"/>
  <c r="A144" i="8" l="1"/>
  <c r="B143" i="8"/>
  <c r="A144" i="9"/>
  <c r="B143" i="9"/>
  <c r="A145" i="9" l="1"/>
  <c r="B144" i="9"/>
  <c r="A145" i="8"/>
  <c r="B144" i="8"/>
  <c r="A146" i="8" l="1"/>
  <c r="B145" i="8"/>
  <c r="B145" i="9"/>
  <c r="A146" i="9"/>
  <c r="A147" i="9" l="1"/>
  <c r="B146" i="9"/>
  <c r="A147" i="8"/>
  <c r="B146" i="8"/>
  <c r="A148" i="8" l="1"/>
  <c r="B147" i="8"/>
  <c r="A148" i="9"/>
  <c r="B147" i="9"/>
  <c r="A149" i="9" l="1"/>
  <c r="B148" i="9"/>
  <c r="A149" i="8"/>
  <c r="B148" i="8"/>
  <c r="A150" i="8" l="1"/>
  <c r="B149" i="8"/>
  <c r="B149" i="9"/>
  <c r="A150" i="9"/>
  <c r="B150" i="9" l="1"/>
  <c r="A151" i="9"/>
  <c r="A151" i="8"/>
  <c r="B150" i="8"/>
  <c r="A152" i="9" l="1"/>
  <c r="B151" i="9"/>
  <c r="A152" i="8"/>
  <c r="B151" i="8"/>
  <c r="A153" i="8" l="1"/>
  <c r="B152" i="8"/>
  <c r="A153" i="9"/>
  <c r="B152" i="9"/>
  <c r="B153" i="9" l="1"/>
  <c r="A154" i="9"/>
  <c r="A154" i="8"/>
  <c r="B153" i="8"/>
  <c r="A155" i="8" l="1"/>
  <c r="B154" i="8"/>
  <c r="A155" i="9"/>
  <c r="B154" i="9"/>
  <c r="A156" i="9" l="1"/>
  <c r="B155" i="9"/>
  <c r="A156" i="8"/>
  <c r="B155" i="8"/>
  <c r="A157" i="8" l="1"/>
  <c r="B156" i="8"/>
  <c r="A157" i="9"/>
  <c r="B156" i="9"/>
  <c r="B157" i="9" l="1"/>
  <c r="A158" i="9"/>
  <c r="A158" i="8"/>
  <c r="B157" i="8"/>
  <c r="A159" i="8" l="1"/>
  <c r="B158" i="8"/>
  <c r="A159" i="9"/>
  <c r="B158" i="9"/>
  <c r="A160" i="9" l="1"/>
  <c r="B159" i="9"/>
  <c r="A160" i="8"/>
  <c r="B159" i="8"/>
  <c r="A161" i="8" l="1"/>
  <c r="B160" i="8"/>
  <c r="A161" i="9"/>
  <c r="B160" i="9"/>
  <c r="A162" i="9" l="1"/>
  <c r="B161" i="9"/>
  <c r="A162" i="8"/>
  <c r="B161" i="8"/>
  <c r="A163" i="8" l="1"/>
  <c r="B162" i="8"/>
  <c r="B162" i="9"/>
  <c r="A163" i="9"/>
  <c r="A164" i="9" l="1"/>
  <c r="B163" i="9"/>
  <c r="A164" i="8"/>
  <c r="B163" i="8"/>
  <c r="A165" i="8" l="1"/>
  <c r="B164" i="8"/>
  <c r="A165" i="9"/>
  <c r="B164" i="9"/>
  <c r="A166" i="9" l="1"/>
  <c r="B165" i="9"/>
  <c r="A166" i="8"/>
  <c r="B165" i="8"/>
  <c r="A167" i="8" l="1"/>
  <c r="B166" i="8"/>
  <c r="B166" i="9"/>
  <c r="A167" i="9"/>
  <c r="A168" i="9" l="1"/>
  <c r="B167" i="9"/>
  <c r="A168" i="8"/>
  <c r="B167" i="8"/>
  <c r="A169" i="8" l="1"/>
  <c r="B168" i="8"/>
  <c r="A169" i="9"/>
  <c r="B168" i="9"/>
  <c r="A170" i="9" l="1"/>
  <c r="B169" i="9"/>
  <c r="A170" i="8"/>
  <c r="B169" i="8"/>
  <c r="A171" i="8" l="1"/>
  <c r="B170" i="8"/>
  <c r="B170" i="9"/>
  <c r="A171" i="9"/>
  <c r="A172" i="9" l="1"/>
  <c r="B171" i="9"/>
  <c r="A172" i="8"/>
  <c r="B171" i="8"/>
  <c r="A173" i="8" l="1"/>
  <c r="B172" i="8"/>
  <c r="A173" i="9"/>
  <c r="B172" i="9"/>
  <c r="A174" i="9" l="1"/>
  <c r="B173" i="9"/>
  <c r="A174" i="8"/>
  <c r="B173" i="8"/>
  <c r="A175" i="8" l="1"/>
  <c r="B174" i="8"/>
  <c r="B174" i="9"/>
  <c r="A175" i="9"/>
  <c r="A176" i="9" l="1"/>
  <c r="B175" i="9"/>
  <c r="B175" i="8"/>
  <c r="A176" i="8"/>
  <c r="B176" i="8" l="1"/>
  <c r="A177" i="8"/>
  <c r="A177" i="9"/>
  <c r="B176" i="9"/>
  <c r="A178" i="9" l="1"/>
  <c r="B177" i="9"/>
  <c r="B177" i="8"/>
  <c r="A178" i="8"/>
  <c r="A179" i="8" l="1"/>
  <c r="B178" i="8"/>
  <c r="B178" i="9"/>
  <c r="A179" i="9"/>
  <c r="A180" i="9" l="1"/>
  <c r="B179" i="9"/>
  <c r="B179" i="8"/>
  <c r="A180" i="8"/>
  <c r="B180" i="8" l="1"/>
  <c r="A181" i="8"/>
  <c r="A181" i="9"/>
  <c r="B180" i="9"/>
  <c r="A182" i="9" l="1"/>
  <c r="B181" i="9"/>
  <c r="B181" i="8"/>
  <c r="A182" i="8"/>
  <c r="D143" i="8" l="1"/>
  <c r="B182" i="8"/>
  <c r="B182" i="9"/>
  <c r="D143" i="9"/>
  <c r="D144" i="9" l="1"/>
  <c r="E143" i="9"/>
  <c r="D144" i="8"/>
  <c r="E143" i="8"/>
  <c r="D145" i="8" l="1"/>
  <c r="E144" i="8"/>
  <c r="E144" i="9"/>
  <c r="D145" i="9"/>
  <c r="D146" i="9" l="1"/>
  <c r="E145" i="9"/>
  <c r="D146" i="8"/>
  <c r="E145" i="8"/>
  <c r="D147" i="8" l="1"/>
  <c r="E146" i="8"/>
  <c r="D147" i="9"/>
  <c r="E146" i="9"/>
  <c r="D148" i="9" l="1"/>
  <c r="E147" i="9"/>
  <c r="D148" i="8"/>
  <c r="E147" i="8"/>
  <c r="D149" i="8" l="1"/>
  <c r="E148" i="8"/>
  <c r="E148" i="9"/>
  <c r="D149" i="9"/>
  <c r="E149" i="9" l="1"/>
  <c r="D150" i="9"/>
  <c r="D150" i="8"/>
  <c r="E149" i="8"/>
  <c r="D151" i="8" l="1"/>
  <c r="E150" i="8"/>
  <c r="D151" i="9"/>
  <c r="E150" i="9"/>
  <c r="D152" i="9" l="1"/>
  <c r="E151" i="9"/>
  <c r="D152" i="8"/>
  <c r="E151" i="8"/>
  <c r="D153" i="8" l="1"/>
  <c r="E152" i="8"/>
  <c r="E152" i="9"/>
  <c r="D153" i="9"/>
  <c r="D154" i="9" l="1"/>
  <c r="E153" i="9"/>
  <c r="D154" i="8"/>
  <c r="E153" i="8"/>
  <c r="D155" i="8" l="1"/>
  <c r="E154" i="8"/>
  <c r="D155" i="9"/>
  <c r="E154" i="9"/>
  <c r="D156" i="9" l="1"/>
  <c r="E155" i="9"/>
  <c r="D156" i="8"/>
  <c r="E155" i="8"/>
  <c r="D157" i="8" l="1"/>
  <c r="E156" i="8"/>
  <c r="E156" i="9"/>
  <c r="D157" i="9"/>
  <c r="D158" i="9" l="1"/>
  <c r="E157" i="9"/>
  <c r="D158" i="8"/>
  <c r="E157" i="8"/>
  <c r="D159" i="8" l="1"/>
  <c r="E158" i="8"/>
  <c r="D159" i="9"/>
  <c r="E158" i="9"/>
  <c r="D160" i="9" l="1"/>
  <c r="E159" i="9"/>
  <c r="D160" i="8"/>
  <c r="E159" i="8"/>
  <c r="D161" i="8" l="1"/>
  <c r="E160" i="8"/>
  <c r="D161" i="9"/>
  <c r="E160" i="9"/>
  <c r="E161" i="9" l="1"/>
  <c r="D162" i="9"/>
  <c r="D162" i="8"/>
  <c r="E161" i="8"/>
  <c r="D163" i="8" l="1"/>
  <c r="E162" i="8"/>
  <c r="D163" i="9"/>
  <c r="E162" i="9"/>
  <c r="D164" i="9" l="1"/>
  <c r="E163" i="9"/>
  <c r="D164" i="8"/>
  <c r="E163" i="8"/>
  <c r="D165" i="8" l="1"/>
  <c r="E164" i="8"/>
  <c r="D165" i="9"/>
  <c r="E164" i="9"/>
  <c r="E165" i="9" l="1"/>
  <c r="D166" i="9"/>
  <c r="D166" i="8"/>
  <c r="E165" i="8"/>
  <c r="D167" i="8" l="1"/>
  <c r="E166" i="8"/>
  <c r="D167" i="9"/>
  <c r="E166" i="9"/>
  <c r="D168" i="9" l="1"/>
  <c r="E167" i="9"/>
  <c r="D168" i="8"/>
  <c r="E167" i="8"/>
  <c r="D169" i="8" l="1"/>
  <c r="E168" i="8"/>
  <c r="D169" i="9"/>
  <c r="E168" i="9"/>
  <c r="E169" i="9" l="1"/>
  <c r="D170" i="9"/>
  <c r="D170" i="8"/>
  <c r="E169" i="8"/>
  <c r="D171" i="8" l="1"/>
  <c r="E170" i="8"/>
  <c r="D171" i="9"/>
  <c r="E170" i="9"/>
  <c r="D172" i="9" l="1"/>
  <c r="E171" i="9"/>
  <c r="D172" i="8"/>
  <c r="E171" i="8"/>
  <c r="D173" i="8" l="1"/>
  <c r="E172" i="8"/>
  <c r="D173" i="9"/>
  <c r="E172" i="9"/>
  <c r="E173" i="9" l="1"/>
  <c r="D174" i="9"/>
  <c r="D174" i="8"/>
  <c r="E173" i="8"/>
  <c r="E174" i="8" l="1"/>
  <c r="D175" i="8"/>
  <c r="D175" i="9"/>
  <c r="E174" i="9"/>
  <c r="D176" i="9" l="1"/>
  <c r="E175" i="9"/>
  <c r="E175" i="8"/>
  <c r="D176" i="8"/>
  <c r="E176" i="8" l="1"/>
  <c r="D177" i="8"/>
  <c r="D177" i="9"/>
  <c r="E176" i="9"/>
  <c r="E177" i="9" l="1"/>
  <c r="D178" i="9"/>
  <c r="D178" i="8"/>
  <c r="E177" i="8"/>
  <c r="E178" i="8" l="1"/>
  <c r="D179" i="8"/>
  <c r="D179" i="9"/>
  <c r="E178" i="9"/>
  <c r="D180" i="9" l="1"/>
  <c r="E179" i="9"/>
  <c r="D180" i="8"/>
  <c r="E179" i="8"/>
  <c r="D181" i="8" l="1"/>
  <c r="E180" i="8"/>
  <c r="D181" i="9"/>
  <c r="E180" i="9"/>
  <c r="E181" i="9" l="1"/>
  <c r="D182" i="9"/>
  <c r="E181" i="8"/>
  <c r="D182" i="8"/>
  <c r="E182" i="8" l="1"/>
  <c r="G143" i="8"/>
  <c r="G143" i="9"/>
  <c r="E182" i="9"/>
  <c r="H143" i="9" l="1"/>
  <c r="G144" i="9"/>
  <c r="G144" i="8"/>
  <c r="H143" i="8"/>
  <c r="G145" i="8" l="1"/>
  <c r="H144" i="8"/>
  <c r="H144" i="9"/>
  <c r="G145" i="9"/>
  <c r="G146" i="9" l="1"/>
  <c r="H145" i="9"/>
  <c r="G146" i="8"/>
  <c r="H145" i="8"/>
  <c r="G147" i="8" l="1"/>
  <c r="H146" i="8"/>
  <c r="G147" i="9"/>
  <c r="H146" i="9"/>
  <c r="H147" i="9" l="1"/>
  <c r="G148" i="9"/>
  <c r="G148" i="8"/>
  <c r="H147" i="8"/>
  <c r="G149" i="8" l="1"/>
  <c r="H148" i="8"/>
  <c r="H148" i="9"/>
  <c r="G149" i="9"/>
  <c r="G150" i="9" l="1"/>
  <c r="H149" i="9"/>
  <c r="G150" i="8"/>
  <c r="H149" i="8"/>
  <c r="G151" i="8" l="1"/>
  <c r="H150" i="8"/>
  <c r="G151" i="9"/>
  <c r="H150" i="9"/>
  <c r="H151" i="9" l="1"/>
  <c r="G152" i="9"/>
  <c r="G152" i="8"/>
  <c r="H151" i="8"/>
  <c r="G153" i="8" l="1"/>
  <c r="H152" i="8"/>
  <c r="G153" i="9"/>
  <c r="H152" i="9"/>
  <c r="G154" i="9" l="1"/>
  <c r="H153" i="9"/>
  <c r="G154" i="8"/>
  <c r="H153" i="8"/>
  <c r="G155" i="8" l="1"/>
  <c r="H154" i="8"/>
  <c r="G155" i="9"/>
  <c r="H154" i="9"/>
  <c r="H155" i="9" l="1"/>
  <c r="G156" i="9"/>
  <c r="G156" i="8"/>
  <c r="H155" i="8"/>
  <c r="G157" i="8" l="1"/>
  <c r="H156" i="8"/>
  <c r="G157" i="9"/>
  <c r="H156" i="9"/>
  <c r="G158" i="9" l="1"/>
  <c r="H157" i="9"/>
  <c r="G158" i="8"/>
  <c r="H157" i="8"/>
  <c r="G159" i="8" l="1"/>
  <c r="H158" i="8"/>
  <c r="G159" i="9"/>
  <c r="H158" i="9"/>
  <c r="G160" i="9" l="1"/>
  <c r="H159" i="9"/>
  <c r="G160" i="8"/>
  <c r="H159" i="8"/>
  <c r="G161" i="8" l="1"/>
  <c r="H160" i="8"/>
  <c r="H160" i="9"/>
  <c r="G161" i="9"/>
  <c r="G162" i="9" l="1"/>
  <c r="H161" i="9"/>
  <c r="G162" i="8"/>
  <c r="H161" i="8"/>
  <c r="G163" i="8" l="1"/>
  <c r="H162" i="8"/>
  <c r="G163" i="9"/>
  <c r="H162" i="9"/>
  <c r="G164" i="9" l="1"/>
  <c r="H163" i="9"/>
  <c r="G164" i="8"/>
  <c r="H163" i="8"/>
  <c r="G165" i="8" l="1"/>
  <c r="H164" i="8"/>
  <c r="H164" i="9"/>
  <c r="G165" i="9"/>
  <c r="G166" i="9" l="1"/>
  <c r="H165" i="9"/>
  <c r="G166" i="8"/>
  <c r="H165" i="8"/>
  <c r="G167" i="8" l="1"/>
  <c r="H166" i="8"/>
  <c r="G167" i="9"/>
  <c r="H166" i="9"/>
  <c r="G168" i="9" l="1"/>
  <c r="H167" i="9"/>
  <c r="G168" i="8"/>
  <c r="H167" i="8"/>
  <c r="G169" i="8" l="1"/>
  <c r="H168" i="8"/>
  <c r="H168" i="9"/>
  <c r="G169" i="9"/>
  <c r="G170" i="9" l="1"/>
  <c r="H169" i="9"/>
  <c r="G170" i="8"/>
  <c r="H169" i="8"/>
  <c r="G171" i="8" l="1"/>
  <c r="H170" i="8"/>
  <c r="G171" i="9"/>
  <c r="H170" i="9"/>
  <c r="G172" i="9" l="1"/>
  <c r="H171" i="9"/>
  <c r="G172" i="8"/>
  <c r="H171" i="8"/>
  <c r="G173" i="8" l="1"/>
  <c r="H172" i="8"/>
  <c r="H172" i="9"/>
  <c r="G173" i="9"/>
  <c r="G174" i="9" l="1"/>
  <c r="H173" i="9"/>
  <c r="G174" i="8"/>
  <c r="H173" i="8"/>
  <c r="H174" i="8" l="1"/>
  <c r="G175" i="8"/>
  <c r="G175" i="9"/>
  <c r="H174" i="9"/>
  <c r="G176" i="9" l="1"/>
  <c r="H175" i="9"/>
  <c r="H175" i="8"/>
  <c r="G176" i="8"/>
  <c r="G177" i="8" l="1"/>
  <c r="H176" i="8"/>
  <c r="H176" i="9"/>
  <c r="G177" i="9"/>
  <c r="G178" i="9" l="1"/>
  <c r="H177" i="9"/>
  <c r="H177" i="8"/>
  <c r="G178" i="8"/>
  <c r="H178" i="8" l="1"/>
  <c r="G179" i="8"/>
  <c r="G179" i="9"/>
  <c r="H178" i="9"/>
  <c r="G180" i="9" l="1"/>
  <c r="H179" i="9"/>
  <c r="H179" i="8"/>
  <c r="G180" i="8"/>
  <c r="G181" i="8" l="1"/>
  <c r="H180" i="8"/>
  <c r="H180" i="9"/>
  <c r="G181" i="9"/>
  <c r="G182" i="9" l="1"/>
  <c r="H181" i="9"/>
  <c r="H181" i="8"/>
  <c r="G182" i="8"/>
  <c r="H182" i="8" l="1"/>
  <c r="J143" i="8"/>
  <c r="H182" i="9"/>
  <c r="J143" i="9"/>
  <c r="J144" i="9" l="1"/>
  <c r="K143" i="9"/>
  <c r="J144" i="8"/>
  <c r="K143" i="8"/>
  <c r="J145" i="8" l="1"/>
  <c r="K144" i="8"/>
  <c r="J145" i="9"/>
  <c r="K144" i="9"/>
  <c r="J146" i="9" l="1"/>
  <c r="K145" i="9"/>
  <c r="J146" i="8"/>
  <c r="K145" i="8"/>
  <c r="J147" i="8" l="1"/>
  <c r="K146" i="8"/>
  <c r="K146" i="9"/>
  <c r="J147" i="9"/>
  <c r="K147" i="9" l="1"/>
  <c r="J148" i="9"/>
  <c r="J148" i="8"/>
  <c r="K147" i="8"/>
  <c r="J149" i="8" l="1"/>
  <c r="K148" i="8"/>
  <c r="J149" i="9"/>
  <c r="K148" i="9"/>
  <c r="J150" i="9" l="1"/>
  <c r="K149" i="9"/>
  <c r="J150" i="8"/>
  <c r="K149" i="8"/>
  <c r="J151" i="8" l="1"/>
  <c r="K150" i="8"/>
  <c r="K150" i="9"/>
  <c r="J151" i="9"/>
  <c r="J152" i="9" l="1"/>
  <c r="K151" i="9"/>
  <c r="J152" i="8"/>
  <c r="K151" i="8"/>
  <c r="J153" i="8" l="1"/>
  <c r="K152" i="8"/>
  <c r="J153" i="9"/>
  <c r="K152" i="9"/>
  <c r="J154" i="9" l="1"/>
  <c r="K153" i="9"/>
  <c r="J154" i="8"/>
  <c r="K153" i="8"/>
  <c r="J155" i="8" l="1"/>
  <c r="K154" i="8"/>
  <c r="K154" i="9"/>
  <c r="J155" i="9"/>
  <c r="J156" i="9" l="1"/>
  <c r="K155" i="9"/>
  <c r="J156" i="8"/>
  <c r="K155" i="8"/>
  <c r="J157" i="8" l="1"/>
  <c r="K156" i="8"/>
  <c r="J157" i="9"/>
  <c r="K156" i="9"/>
  <c r="J158" i="9" l="1"/>
  <c r="K157" i="9"/>
  <c r="J158" i="8"/>
  <c r="K157" i="8"/>
  <c r="J159" i="8" l="1"/>
  <c r="K158" i="8"/>
  <c r="K158" i="9"/>
  <c r="J159" i="9"/>
  <c r="J160" i="9" l="1"/>
  <c r="K159" i="9"/>
  <c r="J160" i="8"/>
  <c r="K159" i="8"/>
  <c r="J161" i="8" l="1"/>
  <c r="K160" i="8"/>
  <c r="J161" i="9"/>
  <c r="K160" i="9"/>
  <c r="J162" i="9" l="1"/>
  <c r="K161" i="9"/>
  <c r="J162" i="8"/>
  <c r="K161" i="8"/>
  <c r="J163" i="8" l="1"/>
  <c r="K162" i="8"/>
  <c r="J163" i="9"/>
  <c r="K162" i="9"/>
  <c r="K163" i="9" l="1"/>
  <c r="J164" i="9"/>
  <c r="J164" i="8"/>
  <c r="K163" i="8"/>
  <c r="J165" i="8" l="1"/>
  <c r="K164" i="8"/>
  <c r="J165" i="9"/>
  <c r="K164" i="9"/>
  <c r="J166" i="9" l="1"/>
  <c r="K165" i="9"/>
  <c r="J166" i="8"/>
  <c r="K165" i="8"/>
  <c r="J167" i="8" l="1"/>
  <c r="K166" i="8"/>
  <c r="J167" i="9"/>
  <c r="K166" i="9"/>
  <c r="K167" i="9" l="1"/>
  <c r="J168" i="9"/>
  <c r="J168" i="8"/>
  <c r="K167" i="8"/>
  <c r="J169" i="8" l="1"/>
  <c r="K168" i="8"/>
  <c r="J169" i="9"/>
  <c r="K168" i="9"/>
  <c r="J170" i="9" l="1"/>
  <c r="K169" i="9"/>
  <c r="J170" i="8"/>
  <c r="K169" i="8"/>
  <c r="J171" i="8" l="1"/>
  <c r="K170" i="8"/>
  <c r="J171" i="9"/>
  <c r="K170" i="9"/>
  <c r="K171" i="9" l="1"/>
  <c r="J172" i="9"/>
  <c r="J172" i="8"/>
  <c r="K171" i="8"/>
  <c r="J173" i="8" l="1"/>
  <c r="K172" i="8"/>
  <c r="J173" i="9"/>
  <c r="K172" i="9"/>
  <c r="J174" i="9" l="1"/>
  <c r="K173" i="9"/>
  <c r="J174" i="8"/>
  <c r="K173" i="8"/>
  <c r="K174" i="8" l="1"/>
  <c r="J175" i="8"/>
  <c r="J175" i="9"/>
  <c r="K174" i="9"/>
  <c r="K175" i="9" l="1"/>
  <c r="J176" i="9"/>
  <c r="J176" i="8"/>
  <c r="K175" i="8"/>
  <c r="K176" i="8" l="1"/>
  <c r="J177" i="8"/>
  <c r="J177" i="9"/>
  <c r="K176" i="9"/>
  <c r="J178" i="9" l="1"/>
  <c r="K177" i="9"/>
  <c r="K177" i="8"/>
  <c r="J178" i="8"/>
  <c r="K178" i="8" l="1"/>
  <c r="J179" i="8"/>
  <c r="J179" i="9"/>
  <c r="K178" i="9"/>
  <c r="K179" i="9" l="1"/>
  <c r="J180" i="9"/>
  <c r="J180" i="8"/>
  <c r="K179" i="8"/>
  <c r="K180" i="8" l="1"/>
  <c r="J181" i="8"/>
  <c r="J181" i="9"/>
  <c r="K180" i="9"/>
  <c r="J182" i="9" l="1"/>
  <c r="K181" i="9"/>
  <c r="J182" i="8"/>
  <c r="K181" i="8"/>
  <c r="M143" i="8" l="1"/>
  <c r="K182" i="8"/>
  <c r="K182" i="9"/>
  <c r="M143" i="9"/>
  <c r="M144" i="9" l="1"/>
  <c r="N143" i="9"/>
  <c r="M144" i="8"/>
  <c r="N143" i="8"/>
  <c r="M145" i="8" l="1"/>
  <c r="N144" i="8"/>
  <c r="M145" i="9"/>
  <c r="N144" i="9"/>
  <c r="N145" i="9" l="1"/>
  <c r="M146" i="9"/>
  <c r="M146" i="8"/>
  <c r="N145" i="8"/>
  <c r="M147" i="8" l="1"/>
  <c r="N146" i="8"/>
  <c r="N146" i="9"/>
  <c r="M147" i="9"/>
  <c r="M148" i="9" l="1"/>
  <c r="N147" i="9"/>
  <c r="M148" i="8"/>
  <c r="N147" i="8"/>
  <c r="M149" i="8" l="1"/>
  <c r="N148" i="8"/>
  <c r="M149" i="9"/>
  <c r="N148" i="9"/>
  <c r="N149" i="9" l="1"/>
  <c r="M150" i="9"/>
  <c r="M150" i="8"/>
  <c r="N149" i="8"/>
  <c r="M151" i="8" l="1"/>
  <c r="N150" i="8"/>
  <c r="M151" i="9"/>
  <c r="N150" i="9"/>
  <c r="M152" i="9" l="1"/>
  <c r="N151" i="9"/>
  <c r="M152" i="8"/>
  <c r="N151" i="8"/>
  <c r="M153" i="8" l="1"/>
  <c r="N152" i="8"/>
  <c r="M153" i="9"/>
  <c r="N152" i="9"/>
  <c r="N153" i="9" l="1"/>
  <c r="M154" i="9"/>
  <c r="M154" i="8"/>
  <c r="N153" i="8"/>
  <c r="M155" i="8" l="1"/>
  <c r="N154" i="8"/>
  <c r="M155" i="9"/>
  <c r="N154" i="9"/>
  <c r="M156" i="9" l="1"/>
  <c r="N155" i="9"/>
  <c r="M156" i="8"/>
  <c r="N155" i="8"/>
  <c r="M157" i="8" l="1"/>
  <c r="N156" i="8"/>
  <c r="M157" i="9"/>
  <c r="N156" i="9"/>
  <c r="N157" i="9" l="1"/>
  <c r="M158" i="9"/>
  <c r="M158" i="8"/>
  <c r="N157" i="8"/>
  <c r="M159" i="8" l="1"/>
  <c r="N158" i="8"/>
  <c r="M159" i="9"/>
  <c r="N158" i="9"/>
  <c r="M160" i="9" l="1"/>
  <c r="N159" i="9"/>
  <c r="M160" i="8"/>
  <c r="N159" i="8"/>
  <c r="M161" i="8" l="1"/>
  <c r="N160" i="8"/>
  <c r="M161" i="9"/>
  <c r="N160" i="9"/>
  <c r="M162" i="9" l="1"/>
  <c r="N161" i="9"/>
  <c r="M162" i="8"/>
  <c r="N161" i="8"/>
  <c r="M163" i="8" l="1"/>
  <c r="N162" i="8"/>
  <c r="N162" i="9"/>
  <c r="M163" i="9"/>
  <c r="M164" i="9" l="1"/>
  <c r="N163" i="9"/>
  <c r="M164" i="8"/>
  <c r="N163" i="8"/>
  <c r="M165" i="8" l="1"/>
  <c r="N164" i="8"/>
  <c r="M165" i="9"/>
  <c r="N164" i="9"/>
  <c r="M166" i="9" l="1"/>
  <c r="N165" i="9"/>
  <c r="M166" i="8"/>
  <c r="N165" i="8"/>
  <c r="M167" i="8" l="1"/>
  <c r="N166" i="8"/>
  <c r="N166" i="9"/>
  <c r="M167" i="9"/>
  <c r="M168" i="9" l="1"/>
  <c r="N167" i="9"/>
  <c r="M168" i="8"/>
  <c r="N167" i="8"/>
  <c r="M169" i="8" l="1"/>
  <c r="N168" i="8"/>
  <c r="M169" i="9"/>
  <c r="N168" i="9"/>
  <c r="M170" i="9" l="1"/>
  <c r="N169" i="9"/>
  <c r="M170" i="8"/>
  <c r="N169" i="8"/>
  <c r="M171" i="8" l="1"/>
  <c r="N170" i="8"/>
  <c r="N170" i="9"/>
  <c r="M171" i="9"/>
  <c r="M172" i="9" l="1"/>
  <c r="N171" i="9"/>
  <c r="M172" i="8"/>
  <c r="N171" i="8"/>
  <c r="M173" i="8" l="1"/>
  <c r="N172" i="8"/>
  <c r="M173" i="9"/>
  <c r="N172" i="9"/>
  <c r="M174" i="9" l="1"/>
  <c r="N173" i="9"/>
  <c r="M174" i="8"/>
  <c r="N173" i="8"/>
  <c r="N174" i="8" l="1"/>
  <c r="M175" i="8"/>
  <c r="N174" i="9"/>
  <c r="M175" i="9"/>
  <c r="M176" i="9" l="1"/>
  <c r="N175" i="9"/>
  <c r="N175" i="8"/>
  <c r="M176" i="8"/>
  <c r="N176" i="8" l="1"/>
  <c r="M177" i="8"/>
  <c r="M177" i="9"/>
  <c r="N176" i="9"/>
  <c r="M178" i="9" l="1"/>
  <c r="N177" i="9"/>
  <c r="M178" i="8"/>
  <c r="N177" i="8"/>
  <c r="M179" i="8" l="1"/>
  <c r="N178" i="8"/>
  <c r="N178" i="9"/>
  <c r="M179" i="9"/>
  <c r="M180" i="9" l="1"/>
  <c r="N179" i="9"/>
  <c r="N179" i="8"/>
  <c r="M180" i="8"/>
  <c r="N180" i="8" s="1"/>
  <c r="M181" i="9" l="1"/>
  <c r="N180" i="9"/>
  <c r="M182" i="9" l="1"/>
  <c r="N182" i="9" s="1"/>
  <c r="A189" i="9"/>
  <c r="N181" i="9"/>
  <c r="A190" i="9" l="1"/>
  <c r="B189" i="9"/>
  <c r="A191" i="9" l="1"/>
  <c r="B190" i="9"/>
  <c r="A192" i="9" l="1"/>
  <c r="B191" i="9"/>
  <c r="B192" i="9" l="1"/>
  <c r="A193" i="9"/>
  <c r="A194" i="9" l="1"/>
  <c r="B193" i="9"/>
  <c r="A195" i="9" l="1"/>
  <c r="B194" i="9"/>
  <c r="A196" i="9" l="1"/>
  <c r="B195" i="9"/>
  <c r="A197" i="9" l="1"/>
  <c r="B196" i="9"/>
  <c r="A198" i="9" l="1"/>
  <c r="B197" i="9"/>
  <c r="A199" i="9" l="1"/>
  <c r="B198" i="9"/>
  <c r="A200" i="9" l="1"/>
  <c r="B199" i="9"/>
  <c r="A201" i="9" l="1"/>
  <c r="B200" i="9"/>
  <c r="A202" i="9" l="1"/>
  <c r="B201" i="9"/>
  <c r="A203" i="9" l="1"/>
  <c r="B202" i="9"/>
  <c r="A204" i="9" l="1"/>
  <c r="B203" i="9"/>
  <c r="A205" i="9" l="1"/>
  <c r="B204" i="9"/>
  <c r="A206" i="9" l="1"/>
  <c r="B205" i="9"/>
  <c r="A207" i="9" l="1"/>
  <c r="B206" i="9"/>
  <c r="A208" i="9" l="1"/>
  <c r="B207" i="9"/>
  <c r="A209" i="9" l="1"/>
  <c r="B208" i="9"/>
  <c r="A210" i="9" l="1"/>
  <c r="B209" i="9"/>
  <c r="A211" i="9" l="1"/>
  <c r="B210" i="9"/>
  <c r="A212" i="9" l="1"/>
  <c r="B211" i="9"/>
  <c r="A213" i="9" l="1"/>
  <c r="B212" i="9"/>
  <c r="A214" i="9" l="1"/>
  <c r="B213" i="9"/>
  <c r="A215" i="9" l="1"/>
  <c r="B214" i="9"/>
  <c r="A216" i="9" l="1"/>
  <c r="B215" i="9"/>
  <c r="A217" i="9" l="1"/>
  <c r="B216" i="9"/>
  <c r="A218" i="9" l="1"/>
  <c r="B217" i="9"/>
  <c r="A219" i="9" l="1"/>
  <c r="B218" i="9"/>
  <c r="A220" i="9" l="1"/>
  <c r="B219" i="9"/>
  <c r="A221" i="9" l="1"/>
  <c r="B220" i="9"/>
  <c r="A222" i="9" l="1"/>
  <c r="B221" i="9"/>
  <c r="A223" i="9" l="1"/>
  <c r="B222" i="9"/>
  <c r="A224" i="9" l="1"/>
  <c r="B223" i="9"/>
  <c r="A225" i="9" l="1"/>
  <c r="B224" i="9"/>
  <c r="A226" i="9" l="1"/>
  <c r="B225" i="9"/>
  <c r="A227" i="9" l="1"/>
  <c r="B226" i="9"/>
  <c r="A228" i="9" l="1"/>
  <c r="B227" i="9"/>
  <c r="D189" i="9" l="1"/>
  <c r="B228" i="9"/>
  <c r="D190" i="9" l="1"/>
  <c r="E189" i="9"/>
  <c r="D191" i="9" l="1"/>
  <c r="E190" i="9"/>
  <c r="E191" i="9" l="1"/>
  <c r="D192" i="9"/>
  <c r="D193" i="9" l="1"/>
  <c r="E192" i="9"/>
  <c r="D194" i="9" l="1"/>
  <c r="E193" i="9"/>
  <c r="D195" i="9" l="1"/>
  <c r="E194" i="9"/>
  <c r="D196" i="9" l="1"/>
  <c r="E195" i="9"/>
  <c r="D197" i="9" l="1"/>
  <c r="E196" i="9"/>
  <c r="D198" i="9" l="1"/>
  <c r="E197" i="9"/>
  <c r="D199" i="9" l="1"/>
  <c r="E198" i="9"/>
  <c r="D200" i="9" l="1"/>
  <c r="E199" i="9"/>
  <c r="D201" i="9" l="1"/>
  <c r="E200" i="9"/>
  <c r="D202" i="9" l="1"/>
  <c r="E201" i="9"/>
  <c r="D203" i="9" l="1"/>
  <c r="E202" i="9"/>
  <c r="D204" i="9" l="1"/>
  <c r="E203" i="9"/>
  <c r="D205" i="9" l="1"/>
  <c r="E204" i="9"/>
  <c r="D206" i="9" l="1"/>
  <c r="E205" i="9"/>
  <c r="D207" i="9" l="1"/>
  <c r="E206" i="9"/>
  <c r="D208" i="9" l="1"/>
  <c r="E207" i="9"/>
  <c r="D209" i="9" l="1"/>
  <c r="E208" i="9"/>
  <c r="D210" i="9" l="1"/>
  <c r="E209" i="9"/>
  <c r="D211" i="9" l="1"/>
  <c r="E210" i="9"/>
  <c r="D212" i="9" l="1"/>
  <c r="E211" i="9"/>
  <c r="D213" i="9" l="1"/>
  <c r="E212" i="9"/>
  <c r="D214" i="9" l="1"/>
  <c r="E213" i="9"/>
  <c r="D215" i="9" l="1"/>
  <c r="E214" i="9"/>
  <c r="D216" i="9" l="1"/>
  <c r="E215" i="9"/>
  <c r="D217" i="9" l="1"/>
  <c r="E216" i="9"/>
  <c r="D218" i="9" l="1"/>
  <c r="E217" i="9"/>
  <c r="D219" i="9" l="1"/>
  <c r="E218" i="9"/>
  <c r="D220" i="9" l="1"/>
  <c r="E219" i="9"/>
  <c r="D221" i="9" l="1"/>
  <c r="E220" i="9"/>
  <c r="D222" i="9" l="1"/>
  <c r="E221" i="9"/>
  <c r="D223" i="9" l="1"/>
  <c r="E222" i="9"/>
  <c r="D224" i="9" l="1"/>
  <c r="E223" i="9"/>
  <c r="D225" i="9" l="1"/>
  <c r="E224" i="9"/>
  <c r="D226" i="9" l="1"/>
  <c r="E225" i="9"/>
  <c r="D227" i="9" l="1"/>
  <c r="E226" i="9"/>
  <c r="E227" i="9" l="1"/>
  <c r="D228" i="9"/>
  <c r="E228" i="9" l="1"/>
  <c r="G189" i="9"/>
  <c r="G190" i="9" l="1"/>
  <c r="H189" i="9"/>
  <c r="H190" i="9" l="1"/>
  <c r="G191" i="9"/>
  <c r="G192" i="9" l="1"/>
  <c r="H191" i="9"/>
  <c r="G193" i="9" l="1"/>
  <c r="H192" i="9"/>
  <c r="G194" i="9" l="1"/>
  <c r="H193" i="9"/>
  <c r="G195" i="9" l="1"/>
  <c r="H194" i="9"/>
  <c r="G196" i="9" l="1"/>
  <c r="H195" i="9"/>
  <c r="G197" i="9" l="1"/>
  <c r="H196" i="9"/>
  <c r="G198" i="9" l="1"/>
  <c r="H197" i="9"/>
  <c r="G199" i="9" l="1"/>
  <c r="H198" i="9"/>
  <c r="G200" i="9" l="1"/>
  <c r="H199" i="9"/>
  <c r="G201" i="9" l="1"/>
  <c r="H200" i="9"/>
  <c r="G202" i="9" l="1"/>
  <c r="H201" i="9"/>
  <c r="G203" i="9" l="1"/>
  <c r="H202" i="9"/>
  <c r="G204" i="9" l="1"/>
  <c r="H203" i="9"/>
  <c r="G205" i="9" l="1"/>
  <c r="H204" i="9"/>
  <c r="G206" i="9" l="1"/>
  <c r="H205" i="9"/>
  <c r="G207" i="9" l="1"/>
  <c r="H206" i="9"/>
  <c r="G208" i="9" l="1"/>
  <c r="H207" i="9"/>
  <c r="G209" i="9" l="1"/>
  <c r="H208" i="9"/>
  <c r="G210" i="9" l="1"/>
  <c r="H209" i="9"/>
  <c r="G211" i="9" l="1"/>
  <c r="H210" i="9"/>
  <c r="G212" i="9" l="1"/>
  <c r="H211" i="9"/>
  <c r="G213" i="9" l="1"/>
  <c r="H212" i="9"/>
  <c r="G214" i="9" l="1"/>
  <c r="H213" i="9"/>
  <c r="G215" i="9" l="1"/>
  <c r="H214" i="9"/>
  <c r="G216" i="9" l="1"/>
  <c r="H215" i="9"/>
  <c r="G217" i="9" l="1"/>
  <c r="H216" i="9"/>
  <c r="G218" i="9" l="1"/>
  <c r="H217" i="9"/>
  <c r="G219" i="9" l="1"/>
  <c r="H218" i="9"/>
  <c r="G220" i="9" l="1"/>
  <c r="H219" i="9"/>
  <c r="G221" i="9" l="1"/>
  <c r="H220" i="9"/>
  <c r="G222" i="9" l="1"/>
  <c r="H221" i="9"/>
  <c r="G223" i="9" l="1"/>
  <c r="H222" i="9"/>
  <c r="G224" i="9" l="1"/>
  <c r="H223" i="9"/>
  <c r="G225" i="9" l="1"/>
  <c r="H224" i="9"/>
  <c r="G226" i="9" l="1"/>
  <c r="H225" i="9"/>
  <c r="G227" i="9" l="1"/>
  <c r="H226" i="9"/>
  <c r="H227" i="9" l="1"/>
  <c r="G228" i="9"/>
  <c r="H228" i="9" l="1"/>
  <c r="J189" i="9"/>
  <c r="K189" i="9" l="1"/>
  <c r="J190" i="9"/>
  <c r="J191" i="9" l="1"/>
  <c r="K190" i="9"/>
  <c r="J192" i="9" l="1"/>
  <c r="K191" i="9"/>
  <c r="J193" i="9" l="1"/>
  <c r="K192" i="9"/>
  <c r="J194" i="9" l="1"/>
  <c r="K193" i="9"/>
  <c r="J195" i="9" l="1"/>
  <c r="K194" i="9"/>
  <c r="J196" i="9" l="1"/>
  <c r="K195" i="9"/>
  <c r="J197" i="9" l="1"/>
  <c r="K196" i="9"/>
  <c r="J198" i="9" l="1"/>
  <c r="K197" i="9"/>
  <c r="J199" i="9" l="1"/>
  <c r="K198" i="9"/>
  <c r="J200" i="9" l="1"/>
  <c r="K199" i="9"/>
  <c r="J201" i="9" l="1"/>
  <c r="K200" i="9"/>
  <c r="J202" i="9" l="1"/>
  <c r="K201" i="9"/>
  <c r="J203" i="9" l="1"/>
  <c r="K202" i="9"/>
  <c r="J204" i="9" l="1"/>
  <c r="K203" i="9"/>
  <c r="J205" i="9" l="1"/>
  <c r="K204" i="9"/>
  <c r="J206" i="9" l="1"/>
  <c r="K205" i="9"/>
  <c r="J207" i="9" l="1"/>
  <c r="K206" i="9"/>
  <c r="J208" i="9" l="1"/>
  <c r="K207" i="9"/>
  <c r="J209" i="9" l="1"/>
  <c r="K208" i="9"/>
  <c r="J210" i="9" l="1"/>
  <c r="K209" i="9"/>
  <c r="J211" i="9" l="1"/>
  <c r="K210" i="9"/>
  <c r="J212" i="9" l="1"/>
  <c r="K211" i="9"/>
  <c r="J213" i="9" l="1"/>
  <c r="K212" i="9"/>
  <c r="J214" i="9" l="1"/>
  <c r="K213" i="9"/>
  <c r="J215" i="9" l="1"/>
  <c r="K214" i="9"/>
  <c r="J216" i="9" l="1"/>
  <c r="K215" i="9"/>
  <c r="J217" i="9" l="1"/>
  <c r="K216" i="9"/>
  <c r="J218" i="9" l="1"/>
  <c r="K217" i="9"/>
  <c r="J219" i="9" l="1"/>
  <c r="K218" i="9"/>
  <c r="J220" i="9" l="1"/>
  <c r="K219" i="9"/>
  <c r="J221" i="9" l="1"/>
  <c r="K220" i="9"/>
  <c r="J222" i="9" l="1"/>
  <c r="K221" i="9"/>
  <c r="J223" i="9" l="1"/>
  <c r="K222" i="9"/>
  <c r="J224" i="9" l="1"/>
  <c r="K223" i="9"/>
  <c r="J225" i="9" l="1"/>
  <c r="K224" i="9"/>
  <c r="J226" i="9" l="1"/>
  <c r="K225" i="9"/>
  <c r="J227" i="9" l="1"/>
  <c r="K226" i="9"/>
  <c r="J228" i="9" l="1"/>
  <c r="K227" i="9"/>
  <c r="M189" i="9" l="1"/>
  <c r="K228" i="9"/>
  <c r="M190" i="9" l="1"/>
  <c r="N189" i="9"/>
  <c r="M191" i="9" l="1"/>
  <c r="N190" i="9"/>
  <c r="M192" i="9" l="1"/>
  <c r="N191" i="9"/>
  <c r="N192" i="9" l="1"/>
  <c r="M193" i="9"/>
  <c r="M194" i="9" l="1"/>
  <c r="N193" i="9"/>
  <c r="M195" i="9" l="1"/>
  <c r="N194" i="9"/>
  <c r="M196" i="9" l="1"/>
  <c r="N195" i="9"/>
  <c r="M197" i="9" l="1"/>
  <c r="N196" i="9"/>
  <c r="M198" i="9" l="1"/>
  <c r="N197" i="9"/>
  <c r="M199" i="9" l="1"/>
  <c r="N198" i="9"/>
  <c r="M200" i="9" l="1"/>
  <c r="N199" i="9"/>
  <c r="M201" i="9" l="1"/>
  <c r="N200" i="9"/>
  <c r="M202" i="9" l="1"/>
  <c r="N201" i="9"/>
  <c r="M203" i="9" l="1"/>
  <c r="N202" i="9"/>
  <c r="M204" i="9" l="1"/>
  <c r="N203" i="9"/>
  <c r="M205" i="9" l="1"/>
  <c r="N204" i="9"/>
  <c r="M206" i="9" l="1"/>
  <c r="N205" i="9"/>
  <c r="M207" i="9" l="1"/>
  <c r="N206" i="9"/>
  <c r="M208" i="9" l="1"/>
  <c r="N207" i="9"/>
  <c r="M209" i="9" l="1"/>
  <c r="N208" i="9"/>
  <c r="M210" i="9" l="1"/>
  <c r="N209" i="9"/>
  <c r="M211" i="9" l="1"/>
  <c r="N210" i="9"/>
  <c r="M212" i="9" l="1"/>
  <c r="N211" i="9"/>
  <c r="M213" i="9" l="1"/>
  <c r="N212" i="9"/>
  <c r="M214" i="9" l="1"/>
  <c r="N213" i="9"/>
  <c r="M215" i="9" l="1"/>
  <c r="N214" i="9"/>
  <c r="M216" i="9" l="1"/>
  <c r="N215" i="9"/>
  <c r="M217" i="9" l="1"/>
  <c r="N216" i="9"/>
  <c r="M218" i="9" l="1"/>
  <c r="N217" i="9"/>
  <c r="M219" i="9" l="1"/>
  <c r="N218" i="9"/>
  <c r="M220" i="9" l="1"/>
  <c r="N219" i="9"/>
  <c r="M221" i="9" l="1"/>
  <c r="N220" i="9"/>
  <c r="M222" i="9" l="1"/>
  <c r="N221" i="9"/>
  <c r="M223" i="9" l="1"/>
  <c r="N222" i="9"/>
  <c r="M224" i="9" l="1"/>
  <c r="N223" i="9"/>
  <c r="M225" i="9" l="1"/>
  <c r="N224" i="9"/>
  <c r="M226" i="9" l="1"/>
  <c r="N226" i="9" s="1"/>
  <c r="N225" i="9"/>
</calcChain>
</file>

<file path=xl/sharedStrings.xml><?xml version="1.0" encoding="utf-8"?>
<sst xmlns="http://schemas.openxmlformats.org/spreadsheetml/2006/main" count="1094" uniqueCount="314">
  <si>
    <t>Eer RPC</t>
  </si>
  <si>
    <t>POAT</t>
  </si>
  <si>
    <t>Eee RPC</t>
  </si>
  <si>
    <t>Eee PPSP</t>
  </si>
  <si>
    <t>Non-Cash</t>
  </si>
  <si>
    <t>BIK's</t>
  </si>
  <si>
    <t>Gross</t>
  </si>
  <si>
    <t>Name</t>
  </si>
  <si>
    <t>TIN</t>
  </si>
  <si>
    <t xml:space="preserve"> </t>
  </si>
  <si>
    <t>RPC paid by employer</t>
  </si>
  <si>
    <r>
      <t>Tax deducted (POAT) (</t>
    </r>
    <r>
      <rPr>
        <b/>
        <sz val="8"/>
        <rFont val="Arial"/>
        <family val="2"/>
      </rPr>
      <t>calculated on amount in Box 11)</t>
    </r>
  </si>
  <si>
    <r>
      <t xml:space="preserve">Net Taxable sum for the month </t>
    </r>
    <r>
      <rPr>
        <b/>
        <sz val="8"/>
        <rFont val="Arial"/>
        <family val="2"/>
      </rPr>
      <t>(Box 8 less boxes 9 &amp; 10)</t>
    </r>
  </si>
  <si>
    <t>RPC deducted from employee's wages</t>
  </si>
  <si>
    <r>
      <t xml:space="preserve">Employee Pension payments deducted by you from the employee's wages in week/month </t>
    </r>
    <r>
      <rPr>
        <b/>
        <sz val="7"/>
        <rFont val="Arial"/>
        <family val="2"/>
      </rPr>
      <t>(NOT EMPLOYER PAYMENTS &amp; NOT RPC)</t>
    </r>
  </si>
  <si>
    <t>Total of Boxes 5, 6 &amp; 7</t>
  </si>
  <si>
    <t>ALL ACTUAL Non Cash emoluments in the week/month</t>
  </si>
  <si>
    <t>ALL ACTUAL Benefits in Kind for the week/month</t>
  </si>
  <si>
    <t>ACTUAL Gross salary or wages for the week or month, including bonuses, tips etc.</t>
  </si>
  <si>
    <t>Forenames;(Nicknames-if any);Family Name</t>
  </si>
  <si>
    <t>Tax Identification No.(TIN)</t>
  </si>
  <si>
    <t>[Box 13]</t>
  </si>
  <si>
    <t>[Box 12]</t>
  </si>
  <si>
    <t>[Box 11]</t>
  </si>
  <si>
    <t xml:space="preserve"> [Box 10] </t>
  </si>
  <si>
    <t xml:space="preserve"> [Box 9] </t>
  </si>
  <si>
    <t xml:space="preserve"> [Box 8] </t>
  </si>
  <si>
    <t xml:space="preserve"> [Box 7] </t>
  </si>
  <si>
    <t xml:space="preserve"> [Box 6] </t>
  </si>
  <si>
    <t xml:space="preserve"> [Box 5] </t>
  </si>
  <si>
    <t>[Box 4]</t>
  </si>
  <si>
    <t>[Box 3]</t>
  </si>
  <si>
    <t>Balance check with import sheet</t>
  </si>
  <si>
    <t>Total of Import sheet</t>
  </si>
  <si>
    <t>TOTAL AMOUNT PAYABLE =</t>
  </si>
  <si>
    <t>Employer RPC</t>
  </si>
  <si>
    <t>POAT Deducted</t>
  </si>
  <si>
    <t>Net Taxable Sum</t>
  </si>
  <si>
    <t>Employee RPC</t>
  </si>
  <si>
    <t>Employee Pension</t>
  </si>
  <si>
    <t>Total of Boxes 5,6,7</t>
  </si>
  <si>
    <t>Non-Cash Emoluments</t>
  </si>
  <si>
    <t>Benefits In Kind</t>
  </si>
  <si>
    <t>Gross Salary</t>
  </si>
  <si>
    <t>Totals of this page and all continuation pages.</t>
  </si>
  <si>
    <t>P</t>
  </si>
  <si>
    <t xml:space="preserve">This Return covers </t>
  </si>
  <si>
    <t>[Box 2]</t>
  </si>
  <si>
    <t>Employer's Reference Number:</t>
  </si>
  <si>
    <t>A Month</t>
  </si>
  <si>
    <t>A Week</t>
  </si>
  <si>
    <t>Pay Period ending</t>
  </si>
  <si>
    <t>[Box 1]</t>
  </si>
  <si>
    <t>Employer's Name:</t>
  </si>
  <si>
    <r>
      <t xml:space="preserve">Use this form for </t>
    </r>
    <r>
      <rPr>
        <b/>
        <sz val="10"/>
        <rFont val="Arial"/>
        <family val="2"/>
      </rPr>
      <t>pay periods starting on/after 1 Jan 2024</t>
    </r>
  </si>
  <si>
    <t xml:space="preserve">Please note this form is being jointly submitted to both the Tax and Pensions Office. </t>
  </si>
  <si>
    <t>Do NOT use this form for RPC payments for the self employed. Use form RPC-02 instead.</t>
  </si>
  <si>
    <t>LATE SUBMISSION OF THIS FORM AND/OR POAT &amp; RPC PAYMENTS WILL RENDER YOU LIABLE TO PENALTIES</t>
  </si>
  <si>
    <t>(Please note to include all remuneration, directors fees, bonuses etc. paid, regardless of whether POAT and RPC has been deducted).</t>
  </si>
  <si>
    <t xml:space="preserve">Use this form at the end of every pay period to report POAT and RPC payable by you. </t>
  </si>
  <si>
    <t>Employers:</t>
  </si>
  <si>
    <t>Version Nov 2024</t>
  </si>
  <si>
    <t xml:space="preserve">Monthly/Weekly Return of POAT and RPC for Employees (inc. Directors) </t>
  </si>
  <si>
    <t>EMP-02</t>
  </si>
  <si>
    <r>
      <t>F</t>
    </r>
    <r>
      <rPr>
        <b/>
        <sz val="12"/>
        <rFont val="Times New Roman"/>
        <family val="1"/>
      </rPr>
      <t>ALKLAND</t>
    </r>
    <r>
      <rPr>
        <b/>
        <sz val="14"/>
        <rFont val="Times New Roman"/>
        <family val="1"/>
      </rPr>
      <t xml:space="preserve"> I</t>
    </r>
    <r>
      <rPr>
        <b/>
        <sz val="12"/>
        <rFont val="Times New Roman"/>
        <family val="1"/>
      </rPr>
      <t xml:space="preserve">SLANDS </t>
    </r>
    <r>
      <rPr>
        <b/>
        <sz val="14"/>
        <rFont val="Times New Roman"/>
        <family val="1"/>
      </rPr>
      <t>G</t>
    </r>
    <r>
      <rPr>
        <b/>
        <sz val="12"/>
        <rFont val="Times New Roman"/>
        <family val="1"/>
      </rPr>
      <t xml:space="preserve">OVERNMENT </t>
    </r>
    <r>
      <rPr>
        <b/>
        <sz val="14"/>
        <rFont val="Times New Roman"/>
        <family val="1"/>
      </rPr>
      <t>T</t>
    </r>
    <r>
      <rPr>
        <b/>
        <sz val="12"/>
        <rFont val="Times New Roman"/>
        <family val="1"/>
      </rPr>
      <t xml:space="preserve">AXATION </t>
    </r>
    <r>
      <rPr>
        <b/>
        <sz val="14"/>
        <rFont val="Times New Roman"/>
        <family val="1"/>
      </rPr>
      <t>O</t>
    </r>
    <r>
      <rPr>
        <b/>
        <sz val="12"/>
        <rFont val="Times New Roman"/>
        <family val="1"/>
      </rPr>
      <t>FFICE</t>
    </r>
  </si>
  <si>
    <t>For Bank Use Only</t>
  </si>
  <si>
    <t>(Treasury use only)</t>
  </si>
  <si>
    <t xml:space="preserve">6510-0211 </t>
  </si>
  <si>
    <t>0609-0185</t>
  </si>
  <si>
    <t xml:space="preserve"> Remittance</t>
  </si>
  <si>
    <t>Employer’s RPC</t>
  </si>
  <si>
    <t>Employees’ RPC</t>
  </si>
  <si>
    <t xml:space="preserve">Total </t>
  </si>
  <si>
    <t>Box 3</t>
  </si>
  <si>
    <t>Box 2</t>
  </si>
  <si>
    <t>Box 1</t>
  </si>
  <si>
    <t>(see the box numbers on Return page)</t>
  </si>
  <si>
    <t>The amounts being remitted are:</t>
  </si>
  <si>
    <t>This is a remittance for the period ending (dd mm yyyy):</t>
  </si>
  <si>
    <t>Employer’s Reference Number:</t>
  </si>
  <si>
    <t>Employer’s Name:</t>
  </si>
  <si>
    <t>direct to the Tax Office (please note the Tax Office cannot accept cash).</t>
  </si>
  <si>
    <t xml:space="preserve">Send your cheque with the Remittance slip and the Return part of the form (EMP-02) </t>
  </si>
  <si>
    <t>By Post:</t>
  </si>
  <si>
    <t xml:space="preserve"> at the Treasury.</t>
  </si>
  <si>
    <t>Hand both this Remittance slip and the Return part of the form (EMP-02) to the Cashier</t>
  </si>
  <si>
    <t>If you pay at the Treasury:</t>
  </si>
  <si>
    <t>Hand this Remittance Slip to the Bank when making your payment.</t>
  </si>
  <si>
    <t xml:space="preserve">Detach the Return part of the form (EMP-02) and send it direct to the Taxation Office. </t>
  </si>
  <si>
    <t>If you pay at the Bank:</t>
  </si>
  <si>
    <t>How To Pay:</t>
  </si>
  <si>
    <t xml:space="preserve">This will ensure correct allocation of funds at the Treasury </t>
  </si>
  <si>
    <t>Please email a copy of this slip once payment has been made to general@taxation.gov.fk and cashoffice@sec.gov.fk</t>
  </si>
  <si>
    <t>that late POAT.</t>
  </si>
  <si>
    <t>Remember that if you pay the POAT late then you will have to pay interest and may be charged a penalty equal to</t>
  </si>
  <si>
    <t>self-employed RPC or any other payment of tax.</t>
  </si>
  <si>
    <t xml:space="preserve">Only use this slip for the Payment of POAT and Employer/employee RPC.  Do not use this remittance slip for </t>
  </si>
  <si>
    <t>was to be deducted.</t>
  </si>
  <si>
    <t xml:space="preserve">Pay the amount shown in the last box within fourteen days of the end of the month in which the POAT and RPC </t>
  </si>
  <si>
    <t>Complete this Remittance Slip in full. If you do not there may be a delay in crediting the payments correctly.</t>
  </si>
  <si>
    <t xml:space="preserve">Use this as a remittance slip when paying POAT and Employer/employee  RPC on form EMP-02.  </t>
  </si>
  <si>
    <t>REMITTANCE SLIP FOR POAT &amp; RPC</t>
  </si>
  <si>
    <t>FALKLAND ISLANDS GOVERNMENT TAXATION OFFICE</t>
  </si>
  <si>
    <r>
      <rPr>
        <sz val="16"/>
        <rFont val="Calibri"/>
        <family val="2"/>
      </rPr>
      <t>Tax Calendar 2024</t>
    </r>
    <r>
      <rPr>
        <sz val="12"/>
        <rFont val="Calibri"/>
        <family val="2"/>
      </rPr>
      <t xml:space="preserve">
Corporation Tax - Payment due 8 months &amp; 1 day after the end of the accounting period. Deadline to file account is 9 months after the end of the accounting period. 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</si>
  <si>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</si>
  <si>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</si>
  <si>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</si>
  <si>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</si>
  <si>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</si>
  <si>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</si>
  <si>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</si>
  <si>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</si>
  <si>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</si>
  <si>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</si>
  <si>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</si>
  <si>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</si>
  <si>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</t>
  </si>
  <si>
    <t xml:space="preserve">PH - New Year (in lieu) </t>
  </si>
  <si>
    <t>T</t>
  </si>
  <si>
    <t>F</t>
  </si>
  <si>
    <t>Personal Tax Returns issued</t>
  </si>
  <si>
    <t>W</t>
  </si>
  <si>
    <t>S</t>
  </si>
  <si>
    <t>Deadline - Employer Annual Returns</t>
  </si>
  <si>
    <t>Issue 2023 Employer Annual Returns</t>
  </si>
  <si>
    <t xml:space="preserve">PH - Peat Cutting Monday </t>
  </si>
  <si>
    <t>PH - Battle Day (in lieu)</t>
  </si>
  <si>
    <t xml:space="preserve">Deadline - January POAT return &amp; payment </t>
  </si>
  <si>
    <t xml:space="preserve">Deadline - February POAT return &amp; payment </t>
  </si>
  <si>
    <t xml:space="preserve">Deadline - April POAT return &amp; payment </t>
  </si>
  <si>
    <t xml:space="preserve">PH - Liberation Day  </t>
  </si>
  <si>
    <t xml:space="preserve">Deadline - July POAT return &amp; payment </t>
  </si>
  <si>
    <t xml:space="preserve">Deadline - September POAT return &amp; payment </t>
  </si>
  <si>
    <t xml:space="preserve">PH -Kings Birthday </t>
  </si>
  <si>
    <t>Penalty - for late POAT Returns</t>
  </si>
  <si>
    <t xml:space="preserve">Deadline - March POAT return &amp; payment </t>
  </si>
  <si>
    <t xml:space="preserve">Deadline - June POAT return &amp; payment </t>
  </si>
  <si>
    <t xml:space="preserve">Deadline - October POAT return &amp; payment </t>
  </si>
  <si>
    <t xml:space="preserve">Deadline - December POAT return &amp; payment </t>
  </si>
  <si>
    <t xml:space="preserve">Deadline - August POAT return &amp; payment </t>
  </si>
  <si>
    <t xml:space="preserve">Deadline - November POAT return &amp; payment </t>
  </si>
  <si>
    <t xml:space="preserve">Deadline -May POAT return &amp; payment </t>
  </si>
  <si>
    <t>PH - Christmas Day</t>
  </si>
  <si>
    <t>PH - Boxing Day</t>
  </si>
  <si>
    <t xml:space="preserve">PH - Christmas Holiday </t>
  </si>
  <si>
    <t xml:space="preserve">PH - Good Friday  </t>
  </si>
  <si>
    <t xml:space="preserve">Gov Holiday </t>
  </si>
  <si>
    <t>Personal Tax Return deadline</t>
  </si>
  <si>
    <t xml:space="preserve">PH = Public Holiday </t>
  </si>
  <si>
    <t>EMP-03</t>
  </si>
  <si>
    <t>Falkland Islands Government Taxation Office</t>
  </si>
  <si>
    <t xml:space="preserve">Notification of New Employee </t>
  </si>
  <si>
    <t>(for use by the Taxation and Pension Offices)</t>
  </si>
  <si>
    <t>1)  Please use this form when you take on a new employee.</t>
  </si>
  <si>
    <t>2)  If you do not know if the person is an employee or not, please contact the Taxation Office.</t>
  </si>
  <si>
    <t>3)  Please return this form to the Taxation Office, St Mary's Walk, Stanley, FIQQ 1ZZ, on or before the 14th day of</t>
  </si>
  <si>
    <t xml:space="preserve">     the calendar month following the month in which the employee commenced employment.</t>
  </si>
  <si>
    <t>Employer's name:</t>
  </si>
  <si>
    <t>Employer's address:</t>
  </si>
  <si>
    <t xml:space="preserve">Employee's title (Mr, Miss, Mrs, Ms): </t>
  </si>
  <si>
    <t>Employee's forenames:</t>
  </si>
  <si>
    <t>Employee's surname:</t>
  </si>
  <si>
    <t>Spouse's full name:</t>
  </si>
  <si>
    <t>Employee's full home address:</t>
  </si>
  <si>
    <t xml:space="preserve">Tax Identification Number (TIN), if known: </t>
  </si>
  <si>
    <t>d</t>
  </si>
  <si>
    <t>m</t>
  </si>
  <si>
    <t>y</t>
  </si>
  <si>
    <t>Date of birth:</t>
  </si>
  <si>
    <t>Gender (M/F):</t>
  </si>
  <si>
    <t xml:space="preserve">Falkland Islands Pension Number, if known: </t>
  </si>
  <si>
    <t>Is this the employee's only or main employment (Y/N)?</t>
  </si>
  <si>
    <t>Is the employee a student (Y/N)?</t>
  </si>
  <si>
    <t>Date this employment started:</t>
  </si>
  <si>
    <t>Date this employment will finish, if known:</t>
  </si>
  <si>
    <t>Signed:</t>
  </si>
  <si>
    <t>Date:</t>
  </si>
  <si>
    <t>Capacity in which signed:</t>
  </si>
  <si>
    <t>Business owner</t>
  </si>
  <si>
    <t>Company director</t>
  </si>
  <si>
    <t>Payroll administrator</t>
  </si>
  <si>
    <t>Company secretary</t>
  </si>
  <si>
    <t>Other, please specify</t>
  </si>
  <si>
    <r>
      <t>For office use only</t>
    </r>
    <r>
      <rPr>
        <sz val="11"/>
        <color theme="1"/>
        <rFont val="Calibri"/>
        <family val="2"/>
        <scheme val="minor"/>
      </rPr>
      <t>:</t>
    </r>
  </si>
  <si>
    <t>TIN searched:</t>
  </si>
  <si>
    <t>Submitted for TIN allocation:</t>
  </si>
  <si>
    <t>Entered on database:</t>
  </si>
  <si>
    <t>By staff member:</t>
  </si>
  <si>
    <t>© Crown Copyright</t>
  </si>
  <si>
    <t>EMP-03a</t>
  </si>
  <si>
    <t xml:space="preserve">Notification of Worker supplied via </t>
  </si>
  <si>
    <t xml:space="preserve">Agencies or Intermediaries </t>
  </si>
  <si>
    <r>
      <t xml:space="preserve">Please submit this form to </t>
    </r>
    <r>
      <rPr>
        <u/>
        <sz val="10"/>
        <rFont val="Arial"/>
        <family val="2"/>
      </rPr>
      <t xml:space="preserve">general@taxation.gov.fk </t>
    </r>
  </si>
  <si>
    <t>1)  Please use this form to notify us of any workers supplied to you via and agency or intermediary</t>
  </si>
  <si>
    <t>2)  Please submit a copy of the relevant contract with this form</t>
  </si>
  <si>
    <t xml:space="preserve">3)  Please return this form to the Taxation Office, Secretariat, Thatcher Drive, Stanley, FIQQ 1ZZ, 21 days  </t>
  </si>
  <si>
    <t xml:space="preserve">before the contract is due to commence </t>
  </si>
  <si>
    <t>Agent / Intermediary details</t>
  </si>
  <si>
    <t>Address</t>
  </si>
  <si>
    <t xml:space="preserve">Contact email </t>
  </si>
  <si>
    <t xml:space="preserve">Description of services the worker(s) will provide </t>
  </si>
  <si>
    <t xml:space="preserve">Details of dates the worker(s) will be in the Falkland Islands </t>
  </si>
  <si>
    <t xml:space="preserve">Tick here to confirm you have attached a copy of the contract </t>
  </si>
  <si>
    <t>EMP-04</t>
  </si>
  <si>
    <t>Certificate of Tax Deducted</t>
  </si>
  <si>
    <t>for the Year Ending 31 December 2024</t>
  </si>
  <si>
    <t>Please read the instructions below before completing this form.</t>
  </si>
  <si>
    <t>I hereby certify that the following deductions on account of tax have been made from remuneration paid to:</t>
  </si>
  <si>
    <t>Employee's Full Name:</t>
  </si>
  <si>
    <t>(Forenames (and nicknames if appropriate) followed by Family name)</t>
  </si>
  <si>
    <t>Employee's Full Home Address:</t>
  </si>
  <si>
    <t>Tax Identification Number (TIN):</t>
  </si>
  <si>
    <t>Total remuneration paid (before ANY deductions)</t>
  </si>
  <si>
    <t>£</t>
  </si>
  <si>
    <t>Total of all Payments on Account of Tax (POAT) made</t>
  </si>
  <si>
    <t>Total Employee Retirement Pension Contributions made</t>
  </si>
  <si>
    <t>Other Employer Pension Scheme Contributions made by employee</t>
  </si>
  <si>
    <t>Benefits in Kind Received</t>
  </si>
  <si>
    <t>Heat/Electricity £</t>
  </si>
  <si>
    <t>Board &amp; Accom excluding Heat &amp; Elec. £</t>
  </si>
  <si>
    <t>Furnished Accom £</t>
  </si>
  <si>
    <t>Travel £</t>
  </si>
  <si>
    <t>Board &amp; Accom including Heat &amp; Elec £</t>
  </si>
  <si>
    <t>Unfurnished Accom £</t>
  </si>
  <si>
    <t>Total contribution from employee for all benefits   £</t>
  </si>
  <si>
    <t>Board or Accom only</t>
  </si>
  <si>
    <t>Motor Vehicle £</t>
  </si>
  <si>
    <t>See BiK Loan Form</t>
  </si>
  <si>
    <t xml:space="preserve"> Enter Y or N</t>
  </si>
  <si>
    <t>Date employment started if during this year, or 01/01/24</t>
  </si>
  <si>
    <t>Date employment ended if during this year,  or 31/12/24</t>
  </si>
  <si>
    <t xml:space="preserve"> Date:</t>
  </si>
  <si>
    <t>Capacity in Which Signed: (Y)</t>
  </si>
  <si>
    <t>Business Owner/Partner:</t>
  </si>
  <si>
    <t>Company Director:</t>
  </si>
  <si>
    <t>Company Secretary:</t>
  </si>
  <si>
    <t>Payroll Administrator:</t>
  </si>
  <si>
    <t>Other: (specify):</t>
  </si>
  <si>
    <t>If applicable, please complete the following information before forwarding a copy to the Taxation Office:</t>
  </si>
  <si>
    <t>Employee's overseas address</t>
  </si>
  <si>
    <t>N.I. Number (UK) or</t>
  </si>
  <si>
    <t xml:space="preserve">Tax Reference </t>
  </si>
  <si>
    <t>E-mail:</t>
  </si>
  <si>
    <t xml:space="preserve"> Telephone:</t>
  </si>
  <si>
    <t>At the End of Employment:</t>
  </si>
  <si>
    <t>Send one copy to the Tax Office, one copy to the employee and keep one for your files.</t>
  </si>
  <si>
    <r>
      <t xml:space="preserve">You are required to provide the Tax Office and the employee with their respective copies within </t>
    </r>
    <r>
      <rPr>
        <b/>
        <sz val="10"/>
        <rFont val="Arial"/>
        <family val="2"/>
      </rPr>
      <t>seven days</t>
    </r>
    <r>
      <rPr>
        <sz val="10"/>
        <rFont val="Arial"/>
        <family val="2"/>
      </rPr>
      <t xml:space="preserve"> </t>
    </r>
  </si>
  <si>
    <t>of the end of employment.</t>
  </si>
  <si>
    <t xml:space="preserve">At the End of the Year: </t>
  </si>
  <si>
    <t xml:space="preserve">Send one copy to the employee and keep one for your files (the Tax Office will not require a copy, as the same </t>
  </si>
  <si>
    <t xml:space="preserve">information will be submitted on the Employer's Annual Return). You are required to provide the employee with their </t>
  </si>
  <si>
    <r>
      <t xml:space="preserve">copy by </t>
    </r>
    <r>
      <rPr>
        <b/>
        <sz val="10"/>
        <rFont val="Arial"/>
        <family val="2"/>
      </rPr>
      <t xml:space="preserve">31 January </t>
    </r>
    <r>
      <rPr>
        <sz val="10"/>
        <rFont val="Arial"/>
        <family val="2"/>
      </rPr>
      <t>following the end of the year.</t>
    </r>
  </si>
  <si>
    <t xml:space="preserve"> Tax Tables - Monthly Paid Employees</t>
  </si>
  <si>
    <t>Monthly Wage</t>
  </si>
  <si>
    <t>Payment on account Of Tax (POAT)</t>
  </si>
  <si>
    <t xml:space="preserve"> Payment on account Of Tax (POAT)</t>
  </si>
  <si>
    <t>Below 1330</t>
  </si>
  <si>
    <t>Nil</t>
  </si>
  <si>
    <t>Tax Tables - Monthly Paid Employees</t>
  </si>
  <si>
    <t>For each extra £1</t>
  </si>
  <si>
    <t xml:space="preserve"> + £1</t>
  </si>
  <si>
    <t>+ 0.26</t>
  </si>
  <si>
    <t xml:space="preserve"> Tax Tables - Weekly Paid Employees </t>
  </si>
  <si>
    <t>Weekly Wage</t>
  </si>
  <si>
    <t>Below 307</t>
  </si>
  <si>
    <t xml:space="preserve">Tax Tables - Weekly Paid Employees </t>
  </si>
  <si>
    <t>Tax Tables - Flat Rate (for use for employees not resident for tax purposes or if you are not their main employer)</t>
  </si>
  <si>
    <t>Wage</t>
  </si>
  <si>
    <t>+ 0.21</t>
  </si>
  <si>
    <t>Benefit Calculation Tables (values updated in 2022)</t>
  </si>
  <si>
    <t>A. Dwelling Houses</t>
  </si>
  <si>
    <t>1. Furnished Accommodation</t>
  </si>
  <si>
    <t>Value</t>
  </si>
  <si>
    <t>1 Room</t>
  </si>
  <si>
    <t>2 Rooms</t>
  </si>
  <si>
    <t>3 Rooms</t>
  </si>
  <si>
    <t>4 Rooms</t>
  </si>
  <si>
    <t>5 Rooms</t>
  </si>
  <si>
    <t>6 Rooms</t>
  </si>
  <si>
    <t>7 Rooms</t>
  </si>
  <si>
    <t>Weekly Benefit</t>
  </si>
  <si>
    <t>Monthly Benefit</t>
  </si>
  <si>
    <t>Annual Benefit</t>
  </si>
  <si>
    <t>2. Unfurnished Accommodation</t>
  </si>
  <si>
    <t xml:space="preserve">3. Dwelling Houses - Heating or Electricity (or both) </t>
  </si>
  <si>
    <t xml:space="preserve">Annual Benefit </t>
  </si>
  <si>
    <t>B. Board and Accommodation</t>
  </si>
  <si>
    <t>Board and Accommodation</t>
  </si>
  <si>
    <t>(including Heating and Electricity)</t>
  </si>
  <si>
    <t>(excluding Heating and Electricity)</t>
  </si>
  <si>
    <t>Accommodation only</t>
  </si>
  <si>
    <t>Board only</t>
  </si>
  <si>
    <t>Heating or Electricity</t>
  </si>
  <si>
    <t>(or both)</t>
  </si>
  <si>
    <t>C. Vehicles</t>
  </si>
  <si>
    <t>EMPLOYER’S BENEFITS IN KIND MONTHLY RECORD</t>
  </si>
  <si>
    <t xml:space="preserve">This form has been designed to assist you in keeping a record of benefits for any of your employee’s that may be in receipt of any benefit in kind.  Complete this </t>
  </si>
  <si>
    <t>form for each employee who is in receipt of any of the benefits listed.  Please refer to the guidance notes provided with your Employer’s Pack.</t>
  </si>
  <si>
    <t xml:space="preserve">By completing this each month you will only need to show the annual total in each column on your End of Year Benefits in Kind return and your </t>
  </si>
  <si>
    <t>employee’s Certificate of Tax Deducted.</t>
  </si>
  <si>
    <t>Employee Name</t>
  </si>
  <si>
    <t>Month</t>
  </si>
  <si>
    <t xml:space="preserve">    Loans       </t>
  </si>
  <si>
    <t xml:space="preserve">Vehicles      </t>
  </si>
  <si>
    <t>Travel</t>
  </si>
  <si>
    <t>Furnished Accom</t>
  </si>
  <si>
    <t>Unfurnished Accom</t>
  </si>
  <si>
    <t>Board &amp; Accom (inc heat &amp; elec, or both)</t>
  </si>
  <si>
    <t>Board &amp; Accom (ex heat &amp; elec, or both)</t>
  </si>
  <si>
    <t>Accom Only</t>
  </si>
  <si>
    <t>Board Only</t>
  </si>
  <si>
    <t>Heating or Electricity (or both)</t>
  </si>
  <si>
    <t>Total for Year</t>
  </si>
  <si>
    <r>
      <t xml:space="preserve">Send this page (and continuation sheets) to the </t>
    </r>
    <r>
      <rPr>
        <b/>
        <sz val="10"/>
        <rFont val="Arial"/>
        <family val="2"/>
      </rPr>
      <t>Taxation Office, taxreception@taxation.gov.fk,  within 14 days after the end of the relevant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</si>
</sst>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£&quot;#,##0.00"/>
    <numFmt numFmtId="165" formatCode="&quot;£&quot;#,##0"/>
    <numFmt numFmtId="166" formatCode="mm/dd/yy"/>
    <numFmt numFmtId="167" formatCode="m/d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indexed="8"/>
      <name val="Calibri"/>
    </font>
    <font>
      <sz val="10"/>
      <color indexed="8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name val="Monotype Sorts"/>
      <charset val="2"/>
    </font>
    <font>
      <sz val="10"/>
      <name val="Wingdings 2"/>
      <family val="1"/>
      <charset val="2"/>
    </font>
    <font>
      <u/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sz val="16"/>
      <name val="Calibri"/>
      <family val="2"/>
    </font>
    <font>
      <sz val="10"/>
      <name val="Arial"/>
    </font>
    <font>
      <sz val="11"/>
      <color theme="1"/>
      <name val="Calibri"/>
      <family val="2"/>
    </font>
    <font>
      <b/>
      <sz val="12"/>
      <name val="Calibri"/>
      <family val="2"/>
    </font>
    <font>
      <sz val="7.5"/>
      <color rgb="FF333333"/>
      <name val="Calibri"/>
      <family val="2"/>
    </font>
    <font>
      <sz val="7.5"/>
      <name val="Calibri"/>
      <family val="2"/>
    </font>
    <font>
      <sz val="7.5"/>
      <color indexed="12"/>
      <name val="Calibri"/>
      <family val="2"/>
    </font>
    <font>
      <sz val="7.5"/>
      <color indexed="10"/>
      <name val="Calibri"/>
      <family val="2"/>
    </font>
    <font>
      <sz val="7.5"/>
      <color indexed="8"/>
      <name val="Calibri"/>
      <family val="2"/>
    </font>
    <font>
      <sz val="10"/>
      <color indexed="14"/>
      <name val="Calibri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b/>
      <u/>
      <sz val="14"/>
      <name val="Arial"/>
      <family val="2"/>
    </font>
    <font>
      <b/>
      <u/>
      <sz val="11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thin">
        <color rgb="FF00B0F0"/>
      </right>
      <top/>
      <bottom style="medium">
        <color rgb="FF00B0F0"/>
      </bottom>
      <diagonal/>
    </border>
    <border>
      <left/>
      <right style="thin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 style="thin">
        <color indexed="64"/>
      </bottom>
      <diagonal/>
    </border>
    <border>
      <left/>
      <right style="thin">
        <color rgb="FF00B0F0"/>
      </right>
      <top/>
      <bottom style="thin">
        <color indexed="64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 applyFill="0" applyProtection="0"/>
    <xf numFmtId="0" fontId="2" fillId="0" borderId="0"/>
    <xf numFmtId="0" fontId="7" fillId="0" borderId="0"/>
    <xf numFmtId="0" fontId="1" fillId="0" borderId="0"/>
    <xf numFmtId="0" fontId="2" fillId="0" borderId="0"/>
    <xf numFmtId="0" fontId="26" fillId="0" borderId="0"/>
    <xf numFmtId="0" fontId="36" fillId="0" borderId="0"/>
    <xf numFmtId="0" fontId="41" fillId="0" borderId="0" applyNumberFormat="0" applyFill="0" applyBorder="0" applyAlignment="0" applyProtection="0">
      <alignment vertical="top"/>
      <protection locked="0"/>
    </xf>
  </cellStyleXfs>
  <cellXfs count="386">
    <xf numFmtId="0" fontId="0" fillId="0" borderId="0" xfId="0"/>
    <xf numFmtId="0" fontId="3" fillId="0" borderId="0" xfId="1" applyFont="1" applyAlignment="1">
      <alignment horizontal="center"/>
    </xf>
    <xf numFmtId="43" fontId="3" fillId="0" borderId="0" xfId="1" applyNumberFormat="1" applyFont="1" applyAlignment="1">
      <alignment horizontal="center"/>
    </xf>
    <xf numFmtId="43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" fontId="4" fillId="0" borderId="0" xfId="1" applyNumberFormat="1" applyFont="1" applyFill="1" applyAlignment="1">
      <alignment horizontal="center"/>
    </xf>
    <xf numFmtId="43" fontId="4" fillId="0" borderId="0" xfId="1" applyNumberFormat="1" applyFont="1" applyFill="1" applyAlignment="1">
      <alignment horizontal="center"/>
    </xf>
    <xf numFmtId="43" fontId="5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0" borderId="0" xfId="1" applyProtection="1">
      <protection locked="0"/>
    </xf>
    <xf numFmtId="2" fontId="8" fillId="2" borderId="1" xfId="1" applyNumberFormat="1" applyFont="1" applyFill="1" applyBorder="1" applyAlignment="1" applyProtection="1">
      <alignment wrapText="1"/>
      <protection locked="0"/>
    </xf>
    <xf numFmtId="2" fontId="8" fillId="0" borderId="1" xfId="1" applyNumberFormat="1" applyFont="1" applyBorder="1" applyAlignment="1" applyProtection="1">
      <alignment wrapText="1"/>
    </xf>
    <xf numFmtId="0" fontId="8" fillId="2" borderId="1" xfId="1" applyFont="1" applyFill="1" applyBorder="1" applyAlignment="1" applyProtection="1">
      <alignment wrapText="1"/>
      <protection locked="0"/>
    </xf>
    <xf numFmtId="49" fontId="8" fillId="2" borderId="1" xfId="1" applyNumberFormat="1" applyFont="1" applyFill="1" applyBorder="1" applyAlignment="1" applyProtection="1">
      <alignment wrapText="1"/>
      <protection locked="0"/>
    </xf>
    <xf numFmtId="0" fontId="9" fillId="2" borderId="1" xfId="5" applyFont="1" applyFill="1" applyBorder="1" applyProtection="1">
      <protection locked="0"/>
    </xf>
    <xf numFmtId="49" fontId="9" fillId="2" borderId="1" xfId="5" applyNumberFormat="1" applyFont="1" applyFill="1" applyBorder="1" applyProtection="1">
      <protection locked="0"/>
    </xf>
    <xf numFmtId="0" fontId="10" fillId="2" borderId="1" xfId="5" applyFont="1" applyFill="1" applyBorder="1" applyAlignment="1" applyProtection="1">
      <alignment horizontal="left"/>
      <protection locked="0"/>
    </xf>
    <xf numFmtId="49" fontId="10" fillId="2" borderId="1" xfId="5" applyNumberFormat="1" applyFont="1" applyFill="1" applyBorder="1" applyAlignment="1" applyProtection="1">
      <alignment horizontal="left"/>
      <protection locked="0"/>
    </xf>
    <xf numFmtId="0" fontId="9" fillId="2" borderId="1" xfId="5" applyFont="1" applyFill="1" applyBorder="1" applyAlignment="1" applyProtection="1">
      <alignment horizontal="left"/>
      <protection locked="0"/>
    </xf>
    <xf numFmtId="49" fontId="9" fillId="2" borderId="1" xfId="5" applyNumberFormat="1" applyFont="1" applyFill="1" applyBorder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2" fontId="8" fillId="0" borderId="0" xfId="1" applyNumberFormat="1" applyFont="1" applyProtection="1"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15" fillId="0" borderId="0" xfId="1" applyFont="1" applyAlignment="1" applyProtection="1">
      <alignment horizontal="center"/>
      <protection locked="0"/>
    </xf>
    <xf numFmtId="2" fontId="2" fillId="0" borderId="0" xfId="1" applyNumberFormat="1" applyProtection="1">
      <protection locked="0"/>
    </xf>
    <xf numFmtId="2" fontId="2" fillId="0" borderId="0" xfId="1" applyNumberFormat="1" applyBorder="1" applyProtection="1">
      <protection locked="0"/>
    </xf>
    <xf numFmtId="0" fontId="15" fillId="0" borderId="0" xfId="1" applyFont="1" applyProtection="1">
      <protection locked="0"/>
    </xf>
    <xf numFmtId="2" fontId="11" fillId="0" borderId="2" xfId="1" applyNumberFormat="1" applyFont="1" applyBorder="1" applyProtection="1"/>
    <xf numFmtId="0" fontId="12" fillId="0" borderId="0" xfId="1" applyFont="1" applyProtection="1">
      <protection locked="0"/>
    </xf>
    <xf numFmtId="2" fontId="8" fillId="0" borderId="0" xfId="1" applyNumberFormat="1" applyFont="1" applyBorder="1" applyProtection="1">
      <protection locked="0"/>
    </xf>
    <xf numFmtId="2" fontId="8" fillId="0" borderId="2" xfId="1" applyNumberFormat="1" applyFont="1" applyBorder="1" applyProtection="1"/>
    <xf numFmtId="0" fontId="15" fillId="0" borderId="2" xfId="1" applyFont="1" applyBorder="1" applyAlignment="1" applyProtection="1">
      <alignment wrapText="1"/>
      <protection locked="0"/>
    </xf>
    <xf numFmtId="0" fontId="15" fillId="0" borderId="2" xfId="1" applyFont="1" applyFill="1" applyBorder="1" applyAlignment="1" applyProtection="1">
      <alignment horizontal="left" wrapText="1"/>
      <protection locked="0"/>
    </xf>
    <xf numFmtId="0" fontId="15" fillId="0" borderId="5" xfId="1" applyFont="1" applyBorder="1" applyAlignment="1" applyProtection="1">
      <alignment wrapText="1"/>
      <protection locked="0"/>
    </xf>
    <xf numFmtId="0" fontId="15" fillId="0" borderId="2" xfId="1" applyFont="1" applyBorder="1" applyAlignment="1" applyProtection="1">
      <alignment horizontal="center" wrapText="1"/>
      <protection locked="0"/>
    </xf>
    <xf numFmtId="0" fontId="15" fillId="0" borderId="5" xfId="1" applyFont="1" applyBorder="1" applyAlignment="1" applyProtection="1">
      <alignment horizontal="center" wrapText="1"/>
      <protection locked="0"/>
    </xf>
    <xf numFmtId="0" fontId="2" fillId="0" borderId="0" xfId="1" applyAlignment="1" applyProtection="1">
      <alignment horizontal="left"/>
      <protection locked="0"/>
    </xf>
    <xf numFmtId="0" fontId="16" fillId="0" borderId="0" xfId="1" applyFont="1" applyBorder="1" applyProtection="1">
      <protection locked="0"/>
    </xf>
    <xf numFmtId="0" fontId="17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2" fillId="0" borderId="0" xfId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16" fillId="2" borderId="2" xfId="1" applyFont="1" applyFill="1" applyBorder="1" applyProtection="1">
      <protection locked="0"/>
    </xf>
    <xf numFmtId="0" fontId="2" fillId="0" borderId="0" xfId="1" applyFill="1" applyAlignment="1" applyProtection="1">
      <alignment horizontal="center"/>
      <protection locked="0"/>
    </xf>
    <xf numFmtId="0" fontId="2" fillId="0" borderId="0" xfId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</xf>
    <xf numFmtId="0" fontId="2" fillId="0" borderId="0" xfId="1" applyProtection="1"/>
    <xf numFmtId="0" fontId="18" fillId="0" borderId="0" xfId="1" applyFont="1" applyProtection="1"/>
    <xf numFmtId="0" fontId="15" fillId="0" borderId="0" xfId="1" applyFont="1" applyFill="1" applyBorder="1" applyProtection="1"/>
    <xf numFmtId="0" fontId="2" fillId="0" borderId="0" xfId="1" applyFont="1" applyFill="1" applyBorder="1" applyProtection="1"/>
    <xf numFmtId="0" fontId="15" fillId="0" borderId="0" xfId="1" applyFont="1" applyFill="1" applyBorder="1" applyAlignment="1" applyProtection="1">
      <alignment horizontal="left"/>
    </xf>
    <xf numFmtId="0" fontId="2" fillId="0" borderId="0" xfId="1" applyFont="1" applyFill="1" applyProtection="1"/>
    <xf numFmtId="0" fontId="2" fillId="0" borderId="6" xfId="1" applyBorder="1" applyProtection="1">
      <protection locked="0"/>
    </xf>
    <xf numFmtId="0" fontId="15" fillId="0" borderId="0" xfId="1" applyFont="1" applyAlignment="1" applyProtection="1">
      <alignment horizontal="right"/>
    </xf>
    <xf numFmtId="0" fontId="15" fillId="0" borderId="0" xfId="1" applyFont="1" applyFill="1" applyAlignment="1" applyProtection="1">
      <alignment horizontal="center"/>
    </xf>
    <xf numFmtId="0" fontId="2" fillId="0" borderId="0" xfId="1" applyAlignment="1" applyProtection="1">
      <alignment horizontal="right"/>
    </xf>
    <xf numFmtId="0" fontId="19" fillId="0" borderId="0" xfId="1" applyFont="1" applyFill="1" applyAlignment="1" applyProtection="1">
      <alignment horizontal="center"/>
    </xf>
    <xf numFmtId="0" fontId="2" fillId="0" borderId="0" xfId="1"/>
    <xf numFmtId="0" fontId="2" fillId="0" borderId="7" xfId="1" applyBorder="1" applyProtection="1">
      <protection locked="0"/>
    </xf>
    <xf numFmtId="0" fontId="2" fillId="0" borderId="8" xfId="1" applyBorder="1"/>
    <xf numFmtId="0" fontId="2" fillId="0" borderId="9" xfId="1" applyBorder="1"/>
    <xf numFmtId="0" fontId="2" fillId="0" borderId="10" xfId="1" applyBorder="1" applyProtection="1">
      <protection locked="0"/>
    </xf>
    <xf numFmtId="0" fontId="2" fillId="0" borderId="0" xfId="1" applyBorder="1"/>
    <xf numFmtId="0" fontId="2" fillId="0" borderId="11" xfId="1" applyBorder="1"/>
    <xf numFmtId="0" fontId="2" fillId="0" borderId="7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0" xfId="1" applyBorder="1" applyAlignment="1">
      <alignment horizontal="center" vertical="center"/>
    </xf>
    <xf numFmtId="0" fontId="2" fillId="0" borderId="10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0" xfId="1" applyBorder="1" applyAlignment="1">
      <alignment horizontal="center"/>
    </xf>
    <xf numFmtId="0" fontId="2" fillId="0" borderId="11" xfId="1" applyBorder="1" applyAlignment="1">
      <alignment horizontal="left"/>
    </xf>
    <xf numFmtId="0" fontId="2" fillId="0" borderId="10" xfId="1" applyBorder="1" applyAlignment="1" applyProtection="1">
      <alignment horizontal="center"/>
      <protection locked="0"/>
    </xf>
    <xf numFmtId="0" fontId="2" fillId="0" borderId="14" xfId="1" applyBorder="1" applyAlignment="1">
      <alignment horizontal="left"/>
    </xf>
    <xf numFmtId="0" fontId="2" fillId="0" borderId="0" xfId="1" applyBorder="1" applyAlignment="1">
      <alignment horizontal="left"/>
    </xf>
    <xf numFmtId="0" fontId="2" fillId="0" borderId="7" xfId="1" applyBorder="1" applyAlignment="1"/>
    <xf numFmtId="0" fontId="2" fillId="0" borderId="8" xfId="1" applyBorder="1" applyAlignment="1"/>
    <xf numFmtId="0" fontId="2" fillId="0" borderId="9" xfId="1" applyBorder="1" applyAlignment="1"/>
    <xf numFmtId="0" fontId="2" fillId="0" borderId="10" xfId="1" applyBorder="1" applyAlignment="1"/>
    <xf numFmtId="0" fontId="2" fillId="0" borderId="11" xfId="1" applyBorder="1" applyAlignment="1"/>
    <xf numFmtId="0" fontId="2" fillId="0" borderId="10" xfId="1" applyBorder="1"/>
    <xf numFmtId="0" fontId="2" fillId="0" borderId="0" xfId="1" applyBorder="1" applyAlignment="1"/>
    <xf numFmtId="0" fontId="2" fillId="0" borderId="12" xfId="1" applyBorder="1" applyAlignment="1"/>
    <xf numFmtId="0" fontId="2" fillId="0" borderId="14" xfId="1" applyBorder="1" applyAlignment="1"/>
    <xf numFmtId="0" fontId="2" fillId="0" borderId="13" xfId="1" applyBorder="1" applyAlignment="1"/>
    <xf numFmtId="0" fontId="2" fillId="0" borderId="14" xfId="1" applyBorder="1"/>
    <xf numFmtId="0" fontId="2" fillId="0" borderId="12" xfId="1" applyBorder="1"/>
    <xf numFmtId="0" fontId="21" fillId="0" borderId="11" xfId="1" applyFont="1" applyBorder="1"/>
    <xf numFmtId="0" fontId="21" fillId="0" borderId="10" xfId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1" fillId="0" borderId="11" xfId="1" applyFont="1" applyBorder="1" applyAlignment="1">
      <alignment vertical="center"/>
    </xf>
    <xf numFmtId="0" fontId="21" fillId="0" borderId="0" xfId="1" applyFont="1"/>
    <xf numFmtId="0" fontId="2" fillId="0" borderId="13" xfId="1" applyBorder="1"/>
    <xf numFmtId="0" fontId="2" fillId="0" borderId="7" xfId="1" applyBorder="1"/>
    <xf numFmtId="0" fontId="22" fillId="0" borderId="11" xfId="1" applyFont="1" applyBorder="1"/>
    <xf numFmtId="0" fontId="15" fillId="0" borderId="0" xfId="1" applyFont="1" applyBorder="1"/>
    <xf numFmtId="0" fontId="15" fillId="0" borderId="0" xfId="1" applyFont="1"/>
    <xf numFmtId="0" fontId="2" fillId="0" borderId="0" xfId="1" applyFont="1" applyBorder="1"/>
    <xf numFmtId="0" fontId="2" fillId="0" borderId="11" xfId="1" applyFont="1" applyBorder="1"/>
    <xf numFmtId="0" fontId="23" fillId="0" borderId="11" xfId="1" applyFont="1" applyBorder="1"/>
    <xf numFmtId="0" fontId="15" fillId="0" borderId="1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27" fillId="0" borderId="0" xfId="8" applyFont="1"/>
    <xf numFmtId="0" fontId="24" fillId="0" borderId="0" xfId="3" applyFont="1" applyFill="1" applyAlignment="1" applyProtection="1">
      <alignment wrapText="1"/>
    </xf>
    <xf numFmtId="0" fontId="24" fillId="0" borderId="0" xfId="3" applyFont="1" applyFill="1" applyProtection="1"/>
    <xf numFmtId="0" fontId="28" fillId="0" borderId="0" xfId="3" applyFont="1" applyFill="1" applyBorder="1" applyAlignment="1" applyProtection="1">
      <alignment horizontal="center" vertical="center"/>
    </xf>
    <xf numFmtId="0" fontId="29" fillId="4" borderId="1" xfId="3" applyFont="1" applyFill="1" applyBorder="1" applyAlignment="1" applyProtection="1">
      <alignment horizontal="center" vertical="center"/>
    </xf>
    <xf numFmtId="0" fontId="29" fillId="5" borderId="1" xfId="3" applyFont="1" applyFill="1" applyBorder="1" applyAlignment="1" applyProtection="1">
      <alignment horizontal="center" vertical="center"/>
    </xf>
    <xf numFmtId="0" fontId="30" fillId="5" borderId="1" xfId="3" applyFont="1" applyFill="1" applyBorder="1" applyAlignment="1" applyProtection="1">
      <alignment vertical="center" wrapText="1"/>
    </xf>
    <xf numFmtId="0" fontId="31" fillId="0" borderId="0" xfId="3" applyFont="1" applyFill="1" applyBorder="1" applyAlignment="1" applyProtection="1">
      <alignment vertical="center"/>
    </xf>
    <xf numFmtId="0" fontId="29" fillId="6" borderId="1" xfId="3" applyFont="1" applyFill="1" applyBorder="1" applyAlignment="1" applyProtection="1">
      <alignment horizontal="center" vertical="center"/>
    </xf>
    <xf numFmtId="0" fontId="32" fillId="6" borderId="1" xfId="3" applyFont="1" applyFill="1" applyBorder="1" applyAlignment="1" applyProtection="1">
      <alignment vertical="center"/>
    </xf>
    <xf numFmtId="0" fontId="30" fillId="6" borderId="1" xfId="3" applyFont="1" applyFill="1" applyBorder="1" applyAlignment="1" applyProtection="1">
      <alignment vertical="center" wrapText="1"/>
    </xf>
    <xf numFmtId="0" fontId="32" fillId="5" borderId="1" xfId="3" applyFont="1" applyFill="1" applyBorder="1" applyAlignment="1" applyProtection="1">
      <alignment vertical="center"/>
    </xf>
    <xf numFmtId="0" fontId="32" fillId="0" borderId="0" xfId="3" applyFont="1" applyFill="1" applyBorder="1" applyAlignment="1" applyProtection="1">
      <alignment vertical="center"/>
    </xf>
    <xf numFmtId="0" fontId="29" fillId="0" borderId="1" xfId="3" applyFont="1" applyFill="1" applyBorder="1" applyAlignment="1" applyProtection="1">
      <alignment horizontal="center" vertical="center"/>
    </xf>
    <xf numFmtId="0" fontId="30" fillId="7" borderId="1" xfId="3" applyFont="1" applyFill="1" applyBorder="1" applyAlignment="1" applyProtection="1">
      <alignment vertical="center" wrapText="1"/>
    </xf>
    <xf numFmtId="0" fontId="31" fillId="5" borderId="1" xfId="3" applyFont="1" applyFill="1" applyBorder="1" applyAlignment="1" applyProtection="1">
      <alignment vertical="center"/>
    </xf>
    <xf numFmtId="0" fontId="29" fillId="6" borderId="1" xfId="3" applyFont="1" applyFill="1" applyBorder="1" applyAlignment="1" applyProtection="1">
      <alignment vertical="center"/>
    </xf>
    <xf numFmtId="0" fontId="32" fillId="6" borderId="1" xfId="3" applyFont="1" applyFill="1" applyBorder="1" applyAlignment="1" applyProtection="1">
      <alignment vertical="center" wrapText="1"/>
    </xf>
    <xf numFmtId="0" fontId="29" fillId="8" borderId="1" xfId="3" applyFont="1" applyFill="1" applyBorder="1" applyAlignment="1" applyProtection="1">
      <alignment horizontal="center" vertical="center"/>
    </xf>
    <xf numFmtId="0" fontId="31" fillId="0" borderId="1" xfId="3" applyFont="1" applyFill="1" applyBorder="1" applyAlignment="1" applyProtection="1">
      <alignment vertical="center"/>
    </xf>
    <xf numFmtId="0" fontId="33" fillId="6" borderId="0" xfId="3" applyFont="1" applyFill="1" applyBorder="1" applyAlignment="1" applyProtection="1">
      <alignment vertical="center"/>
    </xf>
    <xf numFmtId="0" fontId="33" fillId="6" borderId="0" xfId="3" applyFont="1" applyFill="1" applyAlignment="1" applyProtection="1">
      <alignment vertical="center"/>
    </xf>
    <xf numFmtId="0" fontId="35" fillId="0" borderId="0" xfId="3" applyFont="1" applyFill="1" applyProtection="1"/>
    <xf numFmtId="0" fontId="2" fillId="0" borderId="23" xfId="1" applyBorder="1"/>
    <xf numFmtId="0" fontId="2" fillId="0" borderId="24" xfId="1" applyBorder="1"/>
    <xf numFmtId="0" fontId="2" fillId="0" borderId="1" xfId="1" applyBorder="1"/>
    <xf numFmtId="0" fontId="2" fillId="0" borderId="20" xfId="1" applyBorder="1"/>
    <xf numFmtId="0" fontId="2" fillId="0" borderId="21" xfId="1" applyBorder="1"/>
    <xf numFmtId="0" fontId="2" fillId="0" borderId="22" xfId="1" applyBorder="1"/>
    <xf numFmtId="0" fontId="38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2" fillId="0" borderId="23" xfId="1" applyBorder="1" applyAlignment="1">
      <alignment vertical="center"/>
    </xf>
    <xf numFmtId="0" fontId="2" fillId="0" borderId="0" xfId="1" applyBorder="1" applyAlignment="1">
      <alignment vertical="center"/>
    </xf>
    <xf numFmtId="0" fontId="38" fillId="0" borderId="0" xfId="1" applyFont="1" applyBorder="1" applyAlignment="1">
      <alignment horizontal="center" vertical="center"/>
    </xf>
    <xf numFmtId="0" fontId="2" fillId="0" borderId="24" xfId="1" applyBorder="1" applyAlignment="1">
      <alignment vertical="center"/>
    </xf>
    <xf numFmtId="0" fontId="2" fillId="0" borderId="0" xfId="1" applyAlignment="1">
      <alignment vertical="center"/>
    </xf>
    <xf numFmtId="0" fontId="2" fillId="0" borderId="25" xfId="1" applyBorder="1"/>
    <xf numFmtId="0" fontId="2" fillId="0" borderId="26" xfId="1" applyBorder="1"/>
    <xf numFmtId="0" fontId="2" fillId="0" borderId="27" xfId="1" applyBorder="1"/>
    <xf numFmtId="0" fontId="18" fillId="0" borderId="0" xfId="1" applyFont="1" applyBorder="1"/>
    <xf numFmtId="0" fontId="2" fillId="0" borderId="0" xfId="1" applyAlignment="1">
      <alignment horizontal="center"/>
    </xf>
    <xf numFmtId="0" fontId="2" fillId="0" borderId="1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0" xfId="1" applyBorder="1" applyAlignment="1">
      <alignment vertical="center"/>
    </xf>
    <xf numFmtId="0" fontId="18" fillId="0" borderId="0" xfId="1" applyFont="1"/>
    <xf numFmtId="0" fontId="22" fillId="0" borderId="0" xfId="1" applyFont="1" applyBorder="1" applyAlignment="1">
      <alignment horizontal="center"/>
    </xf>
    <xf numFmtId="0" fontId="21" fillId="0" borderId="23" xfId="1" applyFont="1" applyBorder="1"/>
    <xf numFmtId="0" fontId="21" fillId="0" borderId="0" xfId="1" applyFont="1" applyBorder="1"/>
    <xf numFmtId="0" fontId="21" fillId="0" borderId="0" xfId="1" applyFont="1" applyBorder="1" applyAlignment="1">
      <alignment horizontal="left"/>
    </xf>
    <xf numFmtId="0" fontId="21" fillId="0" borderId="24" xfId="1" applyFont="1" applyBorder="1" applyAlignment="1">
      <alignment horizontal="left"/>
    </xf>
    <xf numFmtId="0" fontId="21" fillId="0" borderId="24" xfId="1" applyFont="1" applyBorder="1"/>
    <xf numFmtId="0" fontId="21" fillId="0" borderId="0" xfId="1" applyFont="1" applyBorder="1" applyAlignment="1">
      <alignment horizontal="right"/>
    </xf>
    <xf numFmtId="165" fontId="2" fillId="0" borderId="1" xfId="1" applyNumberFormat="1" applyBorder="1"/>
    <xf numFmtId="0" fontId="11" fillId="0" borderId="0" xfId="1" applyFont="1" applyBorder="1" applyAlignment="1">
      <alignment horizontal="right" wrapText="1"/>
    </xf>
    <xf numFmtId="165" fontId="2" fillId="0" borderId="32" xfId="1" applyNumberFormat="1" applyBorder="1"/>
    <xf numFmtId="0" fontId="16" fillId="0" borderId="1" xfId="1" applyFont="1" applyBorder="1"/>
    <xf numFmtId="0" fontId="21" fillId="0" borderId="23" xfId="1" applyFont="1" applyBorder="1" applyAlignment="1">
      <alignment horizontal="left"/>
    </xf>
    <xf numFmtId="0" fontId="2" fillId="0" borderId="23" xfId="1" applyBorder="1" applyAlignment="1">
      <alignment horizontal="center" vertical="center"/>
    </xf>
    <xf numFmtId="167" fontId="2" fillId="0" borderId="0" xfId="1" applyNumberFormat="1" applyBorder="1" applyAlignment="1">
      <alignment horizontal="center" vertical="center"/>
    </xf>
    <xf numFmtId="167" fontId="2" fillId="0" borderId="24" xfId="1" applyNumberFormat="1" applyBorder="1" applyAlignment="1">
      <alignment horizontal="center" vertical="center"/>
    </xf>
    <xf numFmtId="0" fontId="15" fillId="0" borderId="23" xfId="1" applyFont="1" applyBorder="1"/>
    <xf numFmtId="0" fontId="2" fillId="0" borderId="1" xfId="1" applyFont="1" applyBorder="1"/>
    <xf numFmtId="0" fontId="2" fillId="0" borderId="34" xfId="1" applyFont="1" applyBorder="1"/>
    <xf numFmtId="0" fontId="2" fillId="0" borderId="19" xfId="1" applyBorder="1"/>
    <xf numFmtId="0" fontId="2" fillId="0" borderId="18" xfId="1" applyBorder="1"/>
    <xf numFmtId="0" fontId="2" fillId="0" borderId="17" xfId="1" applyBorder="1"/>
    <xf numFmtId="0" fontId="2" fillId="0" borderId="31" xfId="1" applyBorder="1"/>
    <xf numFmtId="0" fontId="2" fillId="0" borderId="23" xfId="1" applyFont="1" applyBorder="1"/>
    <xf numFmtId="0" fontId="2" fillId="0" borderId="25" xfId="1" applyFont="1" applyBorder="1"/>
    <xf numFmtId="3" fontId="23" fillId="0" borderId="0" xfId="9" applyNumberFormat="1" applyFont="1" applyFill="1" applyBorder="1" applyAlignment="1">
      <alignment horizontal="left"/>
    </xf>
    <xf numFmtId="4" fontId="23" fillId="0" borderId="0" xfId="9" applyNumberFormat="1" applyFont="1" applyFill="1" applyBorder="1" applyAlignment="1">
      <alignment horizontal="center"/>
    </xf>
    <xf numFmtId="3" fontId="23" fillId="0" borderId="0" xfId="9" applyNumberFormat="1" applyFont="1" applyFill="1" applyBorder="1" applyAlignment="1">
      <alignment horizontal="center"/>
    </xf>
    <xf numFmtId="3" fontId="41" fillId="0" borderId="0" xfId="10" applyNumberFormat="1" applyFill="1" applyBorder="1" applyAlignment="1" applyProtection="1">
      <alignment horizontal="center"/>
    </xf>
    <xf numFmtId="0" fontId="23" fillId="0" borderId="0" xfId="9" applyFont="1" applyFill="1" applyBorder="1"/>
    <xf numFmtId="0" fontId="8" fillId="0" borderId="0" xfId="9" applyFont="1" applyFill="1" applyBorder="1"/>
    <xf numFmtId="3" fontId="8" fillId="0" borderId="0" xfId="9" applyNumberFormat="1" applyFont="1" applyFill="1" applyBorder="1"/>
    <xf numFmtId="3" fontId="12" fillId="0" borderId="13" xfId="9" applyNumberFormat="1" applyFont="1" applyFill="1" applyBorder="1" applyAlignment="1">
      <alignment horizontal="center" wrapText="1"/>
    </xf>
    <xf numFmtId="4" fontId="14" fillId="0" borderId="14" xfId="9" applyNumberFormat="1" applyFont="1" applyFill="1" applyBorder="1" applyAlignment="1">
      <alignment horizontal="center" wrapText="1"/>
    </xf>
    <xf numFmtId="0" fontId="11" fillId="0" borderId="0" xfId="9" applyFont="1" applyFill="1" applyBorder="1" applyAlignment="1">
      <alignment wrapText="1"/>
    </xf>
    <xf numFmtId="4" fontId="14" fillId="0" borderId="12" xfId="9" applyNumberFormat="1" applyFont="1" applyFill="1" applyBorder="1" applyAlignment="1">
      <alignment horizontal="center" wrapText="1"/>
    </xf>
    <xf numFmtId="3" fontId="42" fillId="0" borderId="9" xfId="9" applyNumberFormat="1" applyFont="1" applyFill="1" applyBorder="1" applyAlignment="1">
      <alignment horizontal="center"/>
    </xf>
    <xf numFmtId="4" fontId="42" fillId="0" borderId="8" xfId="9" applyNumberFormat="1" applyFont="1" applyFill="1" applyBorder="1" applyAlignment="1">
      <alignment horizontal="center"/>
    </xf>
    <xf numFmtId="0" fontId="36" fillId="0" borderId="0" xfId="9" applyFill="1" applyBorder="1"/>
    <xf numFmtId="0" fontId="42" fillId="0" borderId="7" xfId="9" applyFont="1" applyFill="1" applyBorder="1" applyAlignment="1">
      <alignment horizontal="center"/>
    </xf>
    <xf numFmtId="3" fontId="13" fillId="0" borderId="35" xfId="9" applyNumberFormat="1" applyFont="1" applyFill="1" applyBorder="1" applyAlignment="1">
      <alignment horizontal="center"/>
    </xf>
    <xf numFmtId="4" fontId="36" fillId="0" borderId="36" xfId="9" applyNumberFormat="1" applyFill="1" applyBorder="1" applyAlignment="1">
      <alignment horizontal="center"/>
    </xf>
    <xf numFmtId="0" fontId="36" fillId="0" borderId="0" xfId="9" applyFont="1" applyFill="1" applyBorder="1"/>
    <xf numFmtId="3" fontId="36" fillId="0" borderId="35" xfId="9" applyNumberFormat="1" applyFill="1" applyBorder="1" applyAlignment="1">
      <alignment horizontal="center"/>
    </xf>
    <xf numFmtId="3" fontId="36" fillId="0" borderId="35" xfId="9" applyNumberFormat="1" applyFont="1" applyFill="1" applyBorder="1" applyAlignment="1">
      <alignment horizontal="center"/>
    </xf>
    <xf numFmtId="4" fontId="36" fillId="0" borderId="36" xfId="9" applyNumberFormat="1" applyFont="1" applyFill="1" applyBorder="1" applyAlignment="1">
      <alignment horizontal="center"/>
    </xf>
    <xf numFmtId="4" fontId="36" fillId="0" borderId="0" xfId="9" applyNumberFormat="1" applyFill="1" applyBorder="1"/>
    <xf numFmtId="3" fontId="36" fillId="0" borderId="0" xfId="9" applyNumberFormat="1" applyFill="1" applyBorder="1" applyAlignment="1">
      <alignment horizontal="center"/>
    </xf>
    <xf numFmtId="4" fontId="36" fillId="0" borderId="0" xfId="9" applyNumberFormat="1" applyFill="1" applyBorder="1" applyAlignment="1">
      <alignment horizontal="center"/>
    </xf>
    <xf numFmtId="4" fontId="42" fillId="0" borderId="7" xfId="9" applyNumberFormat="1" applyFont="1" applyFill="1" applyBorder="1" applyAlignment="1">
      <alignment horizontal="center"/>
    </xf>
    <xf numFmtId="3" fontId="42" fillId="0" borderId="35" xfId="9" applyNumberFormat="1" applyFont="1" applyFill="1" applyBorder="1" applyAlignment="1">
      <alignment horizontal="left"/>
    </xf>
    <xf numFmtId="4" fontId="42" fillId="0" borderId="36" xfId="9" applyNumberFormat="1" applyFont="1" applyFill="1" applyBorder="1" applyAlignment="1">
      <alignment horizontal="center"/>
    </xf>
    <xf numFmtId="49" fontId="42" fillId="0" borderId="35" xfId="9" applyNumberFormat="1" applyFont="1" applyFill="1" applyBorder="1" applyAlignment="1">
      <alignment horizontal="center"/>
    </xf>
    <xf numFmtId="49" fontId="42" fillId="0" borderId="36" xfId="9" applyNumberFormat="1" applyFont="1" applyFill="1" applyBorder="1" applyAlignment="1">
      <alignment horizontal="center"/>
    </xf>
    <xf numFmtId="3" fontId="36" fillId="0" borderId="0" xfId="9" applyNumberFormat="1" applyFill="1" applyBorder="1"/>
    <xf numFmtId="9" fontId="11" fillId="0" borderId="0" xfId="9" applyNumberFormat="1" applyFont="1" applyFill="1" applyBorder="1" applyAlignment="1">
      <alignment wrapText="1"/>
    </xf>
    <xf numFmtId="49" fontId="42" fillId="0" borderId="0" xfId="9" applyNumberFormat="1" applyFont="1" applyFill="1" applyBorder="1" applyAlignment="1">
      <alignment horizontal="center"/>
    </xf>
    <xf numFmtId="0" fontId="26" fillId="0" borderId="0" xfId="8"/>
    <xf numFmtId="0" fontId="40" fillId="0" borderId="0" xfId="1" applyFont="1"/>
    <xf numFmtId="0" fontId="22" fillId="0" borderId="0" xfId="1" applyFont="1"/>
    <xf numFmtId="0" fontId="40" fillId="0" borderId="2" xfId="1" applyFont="1" applyBorder="1" applyAlignment="1">
      <alignment horizontal="center"/>
    </xf>
    <xf numFmtId="0" fontId="22" fillId="0" borderId="2" xfId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1" fontId="2" fillId="0" borderId="0" xfId="1" applyNumberFormat="1" applyBorder="1" applyAlignment="1">
      <alignment horizontal="center"/>
    </xf>
    <xf numFmtId="0" fontId="22" fillId="0" borderId="2" xfId="1" applyFont="1" applyBorder="1"/>
    <xf numFmtId="0" fontId="2" fillId="0" borderId="2" xfId="1" applyBorder="1" applyAlignment="1">
      <alignment horizontal="center"/>
    </xf>
    <xf numFmtId="0" fontId="22" fillId="0" borderId="0" xfId="1" applyFont="1" applyAlignment="1">
      <alignment horizontal="left"/>
    </xf>
    <xf numFmtId="0" fontId="40" fillId="0" borderId="0" xfId="1" applyFont="1" applyAlignment="1">
      <alignment horizontal="left"/>
    </xf>
    <xf numFmtId="0" fontId="40" fillId="0" borderId="0" xfId="1" applyFont="1" applyBorder="1" applyAlignment="1">
      <alignment horizontal="center"/>
    </xf>
    <xf numFmtId="0" fontId="40" fillId="0" borderId="16" xfId="1" applyFont="1" applyBorder="1" applyAlignment="1">
      <alignment horizontal="center"/>
    </xf>
    <xf numFmtId="0" fontId="22" fillId="0" borderId="0" xfId="1" applyFont="1" applyBorder="1" applyAlignment="1">
      <alignment horizontal="left"/>
    </xf>
    <xf numFmtId="16" fontId="22" fillId="0" borderId="2" xfId="1" applyNumberFormat="1" applyFont="1" applyBorder="1" applyAlignment="1">
      <alignment horizontal="center"/>
    </xf>
    <xf numFmtId="16" fontId="22" fillId="0" borderId="2" xfId="1" applyNumberFormat="1" applyFont="1" applyBorder="1" applyAlignment="1">
      <alignment horizontal="left"/>
    </xf>
    <xf numFmtId="0" fontId="22" fillId="0" borderId="2" xfId="1" applyFont="1" applyBorder="1" applyAlignment="1">
      <alignment horizontal="left"/>
    </xf>
    <xf numFmtId="0" fontId="40" fillId="0" borderId="0" xfId="1" applyFont="1" applyAlignment="1">
      <alignment horizontal="center"/>
    </xf>
    <xf numFmtId="16" fontId="22" fillId="0" borderId="10" xfId="1" applyNumberFormat="1" applyFont="1" applyBorder="1" applyAlignment="1">
      <alignment horizontal="center"/>
    </xf>
    <xf numFmtId="0" fontId="2" fillId="0" borderId="2" xfId="1" applyBorder="1"/>
    <xf numFmtId="0" fontId="22" fillId="0" borderId="0" xfId="1" applyFont="1" applyBorder="1"/>
    <xf numFmtId="0" fontId="22" fillId="0" borderId="0" xfId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0" fillId="0" borderId="18" xfId="0" applyBorder="1" applyAlignment="1">
      <alignment horizontal="center"/>
    </xf>
    <xf numFmtId="0" fontId="15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5" fillId="0" borderId="1" xfId="0" applyFont="1" applyBorder="1"/>
    <xf numFmtId="2" fontId="15" fillId="0" borderId="4" xfId="1" applyNumberFormat="1" applyFont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2" fontId="8" fillId="0" borderId="4" xfId="1" applyNumberFormat="1" applyFont="1" applyBorder="1" applyAlignment="1" applyProtection="1"/>
    <xf numFmtId="0" fontId="8" fillId="0" borderId="3" xfId="1" applyFont="1" applyBorder="1" applyAlignment="1" applyProtection="1"/>
    <xf numFmtId="0" fontId="19" fillId="0" borderId="0" xfId="1" applyFont="1" applyFill="1" applyAlignment="1" applyProtection="1">
      <alignment horizontal="left"/>
    </xf>
    <xf numFmtId="0" fontId="15" fillId="0" borderId="0" xfId="1" applyFont="1" applyFill="1" applyAlignment="1" applyProtection="1"/>
    <xf numFmtId="0" fontId="2" fillId="0" borderId="0" xfId="1" applyFont="1" applyAlignment="1" applyProtection="1">
      <alignment horizontal="center"/>
    </xf>
    <xf numFmtId="0" fontId="2" fillId="2" borderId="4" xfId="1" applyFill="1" applyBorder="1" applyAlignment="1" applyProtection="1">
      <alignment horizontal="center"/>
      <protection locked="0"/>
    </xf>
    <xf numFmtId="0" fontId="2" fillId="2" borderId="5" xfId="1" applyFill="1" applyBorder="1" applyAlignment="1" applyProtection="1">
      <alignment horizontal="center"/>
      <protection locked="0"/>
    </xf>
    <xf numFmtId="0" fontId="2" fillId="2" borderId="3" xfId="1" applyFill="1" applyBorder="1" applyAlignment="1" applyProtection="1">
      <alignment horizontal="center"/>
      <protection locked="0"/>
    </xf>
    <xf numFmtId="14" fontId="2" fillId="2" borderId="4" xfId="1" applyNumberFormat="1" applyFill="1" applyBorder="1" applyAlignment="1" applyProtection="1">
      <alignment horizontal="center"/>
      <protection locked="0"/>
    </xf>
    <xf numFmtId="14" fontId="2" fillId="2" borderId="5" xfId="1" applyNumberFormat="1" applyFill="1" applyBorder="1" applyAlignment="1" applyProtection="1">
      <alignment horizontal="center"/>
      <protection locked="0"/>
    </xf>
    <xf numFmtId="14" fontId="2" fillId="2" borderId="3" xfId="1" applyNumberFormat="1" applyFill="1" applyBorder="1" applyAlignment="1" applyProtection="1">
      <alignment horizontal="center"/>
      <protection locked="0"/>
    </xf>
    <xf numFmtId="0" fontId="2" fillId="0" borderId="0" xfId="1" applyBorder="1" applyAlignment="1">
      <alignment horizontal="center" vertical="center"/>
    </xf>
    <xf numFmtId="0" fontId="23" fillId="0" borderId="0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" fillId="0" borderId="19" xfId="1" applyNumberFormat="1" applyBorder="1" applyAlignment="1">
      <alignment horizontal="center"/>
    </xf>
    <xf numFmtId="0" fontId="2" fillId="0" borderId="18" xfId="1" applyNumberFormat="1" applyBorder="1" applyAlignment="1">
      <alignment horizontal="center"/>
    </xf>
    <xf numFmtId="0" fontId="2" fillId="0" borderId="17" xfId="1" applyNumberFormat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18" xfId="1" applyBorder="1" applyAlignment="1">
      <alignment horizontal="center"/>
    </xf>
    <xf numFmtId="0" fontId="2" fillId="0" borderId="17" xfId="1" applyBorder="1" applyAlignment="1">
      <alignment horizontal="center"/>
    </xf>
    <xf numFmtId="14" fontId="21" fillId="0" borderId="19" xfId="1" applyNumberFormat="1" applyFont="1" applyBorder="1" applyAlignment="1">
      <alignment horizontal="center" vertical="center"/>
    </xf>
    <xf numFmtId="14" fontId="21" fillId="0" borderId="18" xfId="1" applyNumberFormat="1" applyFont="1" applyBorder="1" applyAlignment="1">
      <alignment horizontal="center" vertical="center"/>
    </xf>
    <xf numFmtId="14" fontId="21" fillId="0" borderId="17" xfId="1" applyNumberFormat="1" applyFont="1" applyBorder="1" applyAlignment="1">
      <alignment horizontal="center" vertical="center"/>
    </xf>
    <xf numFmtId="164" fontId="2" fillId="0" borderId="13" xfId="1" applyNumberFormat="1" applyBorder="1" applyAlignment="1">
      <alignment horizontal="center" wrapText="1"/>
    </xf>
    <xf numFmtId="164" fontId="2" fillId="0" borderId="14" xfId="1" applyNumberFormat="1" applyBorder="1" applyAlignment="1">
      <alignment horizontal="center" wrapText="1"/>
    </xf>
    <xf numFmtId="164" fontId="2" fillId="0" borderId="12" xfId="1" applyNumberFormat="1" applyBorder="1" applyAlignment="1">
      <alignment horizontal="center" wrapText="1"/>
    </xf>
    <xf numFmtId="164" fontId="2" fillId="0" borderId="9" xfId="1" applyNumberFormat="1" applyBorder="1" applyAlignment="1">
      <alignment horizontal="center" wrapText="1"/>
    </xf>
    <xf numFmtId="164" fontId="2" fillId="0" borderId="8" xfId="1" applyNumberFormat="1" applyBorder="1" applyAlignment="1">
      <alignment horizontal="center" wrapText="1"/>
    </xf>
    <xf numFmtId="164" fontId="2" fillId="0" borderId="7" xfId="1" applyNumberFormat="1" applyBorder="1" applyAlignment="1">
      <alignment horizontal="center" wrapText="1"/>
    </xf>
    <xf numFmtId="164" fontId="2" fillId="0" borderId="13" xfId="1" applyNumberFormat="1" applyBorder="1" applyAlignment="1">
      <alignment horizontal="center"/>
    </xf>
    <xf numFmtId="164" fontId="2" fillId="0" borderId="14" xfId="1" applyNumberFormat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7" xfId="1" applyNumberFormat="1" applyBorder="1" applyAlignment="1">
      <alignment horizontal="center"/>
    </xf>
    <xf numFmtId="164" fontId="2" fillId="0" borderId="16" xfId="1" applyNumberFormat="1" applyBorder="1" applyAlignment="1">
      <alignment horizontal="center"/>
    </xf>
    <xf numFmtId="164" fontId="2" fillId="0" borderId="15" xfId="1" applyNumberFormat="1" applyBorder="1" applyAlignment="1">
      <alignment horizontal="center"/>
    </xf>
    <xf numFmtId="0" fontId="28" fillId="3" borderId="1" xfId="3" applyFont="1" applyFill="1" applyBorder="1" applyAlignment="1" applyProtection="1">
      <alignment horizontal="center" vertical="center"/>
    </xf>
    <xf numFmtId="0" fontId="34" fillId="6" borderId="0" xfId="3" applyFont="1" applyFill="1" applyAlignment="1" applyProtection="1">
      <alignment horizontal="right" vertical="center"/>
    </xf>
    <xf numFmtId="0" fontId="35" fillId="0" borderId="0" xfId="3" applyFont="1" applyFill="1" applyProtection="1"/>
    <xf numFmtId="0" fontId="24" fillId="0" borderId="0" xfId="3" applyFont="1" applyFill="1" applyAlignment="1" applyProtection="1">
      <alignment wrapText="1"/>
    </xf>
    <xf numFmtId="0" fontId="24" fillId="0" borderId="0" xfId="3" applyFont="1" applyFill="1" applyProtection="1"/>
    <xf numFmtId="0" fontId="2" fillId="0" borderId="0" xfId="1" applyAlignment="1"/>
    <xf numFmtId="0" fontId="36" fillId="0" borderId="0" xfId="1" applyFont="1" applyAlignment="1">
      <alignment horizontal="right"/>
    </xf>
    <xf numFmtId="0" fontId="22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/>
    <xf numFmtId="0" fontId="2" fillId="0" borderId="0" xfId="1" applyBorder="1" applyAlignment="1"/>
    <xf numFmtId="0" fontId="2" fillId="0" borderId="20" xfId="1" applyBorder="1" applyAlignment="1"/>
    <xf numFmtId="0" fontId="2" fillId="0" borderId="21" xfId="1" applyBorder="1" applyAlignment="1"/>
    <xf numFmtId="0" fontId="2" fillId="0" borderId="22" xfId="1" applyBorder="1" applyAlignment="1"/>
    <xf numFmtId="0" fontId="2" fillId="0" borderId="23" xfId="1" applyBorder="1" applyAlignment="1"/>
    <xf numFmtId="0" fontId="2" fillId="0" borderId="24" xfId="1" applyBorder="1" applyAlignment="1"/>
    <xf numFmtId="0" fontId="2" fillId="0" borderId="19" xfId="1" applyBorder="1" applyAlignment="1"/>
    <xf numFmtId="0" fontId="2" fillId="0" borderId="18" xfId="1" applyBorder="1" applyAlignment="1"/>
    <xf numFmtId="0" fontId="2" fillId="0" borderId="17" xfId="1" applyBorder="1" applyAlignment="1"/>
    <xf numFmtId="0" fontId="2" fillId="0" borderId="25" xfId="1" applyBorder="1" applyAlignment="1"/>
    <xf numFmtId="0" fontId="2" fillId="0" borderId="26" xfId="1" applyBorder="1" applyAlignment="1"/>
    <xf numFmtId="0" fontId="2" fillId="0" borderId="27" xfId="1" applyBorder="1" applyAlignment="1"/>
    <xf numFmtId="0" fontId="2" fillId="0" borderId="16" xfId="1" applyBorder="1" applyAlignment="1"/>
    <xf numFmtId="0" fontId="2" fillId="0" borderId="13" xfId="1" applyBorder="1" applyAlignment="1"/>
    <xf numFmtId="0" fontId="2" fillId="0" borderId="14" xfId="1" applyBorder="1" applyAlignment="1"/>
    <xf numFmtId="0" fontId="2" fillId="0" borderId="12" xfId="1" applyBorder="1" applyAlignment="1"/>
    <xf numFmtId="0" fontId="2" fillId="0" borderId="11" xfId="1" applyBorder="1" applyAlignment="1"/>
    <xf numFmtId="0" fontId="2" fillId="0" borderId="10" xfId="1" applyBorder="1" applyAlignment="1"/>
    <xf numFmtId="0" fontId="2" fillId="0" borderId="9" xfId="1" applyBorder="1" applyAlignment="1"/>
    <xf numFmtId="0" fontId="2" fillId="0" borderId="8" xfId="1" applyBorder="1" applyAlignment="1"/>
    <xf numFmtId="0" fontId="2" fillId="0" borderId="7" xfId="1" applyBorder="1" applyAlignment="1"/>
    <xf numFmtId="0" fontId="15" fillId="0" borderId="0" xfId="1" applyFont="1" applyBorder="1" applyAlignment="1">
      <alignment horizontal="left"/>
    </xf>
    <xf numFmtId="0" fontId="2" fillId="0" borderId="19" xfId="1" applyBorder="1" applyAlignment="1">
      <alignment horizontal="center" wrapText="1"/>
    </xf>
    <xf numFmtId="0" fontId="2" fillId="0" borderId="18" xfId="1" applyBorder="1" applyAlignment="1">
      <alignment horizontal="center" wrapText="1"/>
    </xf>
    <xf numFmtId="0" fontId="2" fillId="0" borderId="17" xfId="1" applyBorder="1" applyAlignment="1">
      <alignment horizontal="center" wrapText="1"/>
    </xf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0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7" xfId="1" applyBorder="1" applyAlignment="1">
      <alignment horizontal="center"/>
    </xf>
    <xf numFmtId="0" fontId="21" fillId="0" borderId="23" xfId="1" applyFont="1" applyBorder="1" applyAlignment="1">
      <alignment horizontal="left"/>
    </xf>
    <xf numFmtId="0" fontId="21" fillId="0" borderId="0" xfId="1" applyFont="1" applyBorder="1" applyAlignment="1">
      <alignment horizontal="left"/>
    </xf>
    <xf numFmtId="0" fontId="21" fillId="0" borderId="19" xfId="1" applyFont="1" applyBorder="1" applyAlignment="1">
      <alignment horizontal="left"/>
    </xf>
    <xf numFmtId="0" fontId="21" fillId="0" borderId="18" xfId="1" applyFont="1" applyBorder="1" applyAlignment="1">
      <alignment horizontal="left"/>
    </xf>
    <xf numFmtId="0" fontId="21" fillId="0" borderId="31" xfId="1" applyFont="1" applyBorder="1" applyAlignment="1">
      <alignment horizontal="left"/>
    </xf>
    <xf numFmtId="0" fontId="39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40" fillId="0" borderId="0" xfId="1" applyFont="1" applyBorder="1" applyAlignment="1">
      <alignment horizontal="center"/>
    </xf>
    <xf numFmtId="0" fontId="37" fillId="0" borderId="0" xfId="1" applyFont="1" applyBorder="1" applyAlignment="1">
      <alignment horizontal="center"/>
    </xf>
    <xf numFmtId="0" fontId="22" fillId="0" borderId="28" xfId="8" applyFont="1" applyBorder="1" applyAlignment="1">
      <alignment horizontal="center"/>
    </xf>
    <xf numFmtId="0" fontId="22" fillId="0" borderId="29" xfId="8" applyFont="1" applyBorder="1" applyAlignment="1">
      <alignment horizontal="center"/>
    </xf>
    <xf numFmtId="0" fontId="22" fillId="0" borderId="30" xfId="8" applyFont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24" xfId="1" applyFont="1" applyBorder="1" applyAlignment="1">
      <alignment horizontal="center"/>
    </xf>
    <xf numFmtId="0" fontId="2" fillId="0" borderId="19" xfId="1" applyBorder="1" applyAlignment="1">
      <alignment horizontal="left"/>
    </xf>
    <xf numFmtId="0" fontId="2" fillId="0" borderId="18" xfId="1" applyBorder="1" applyAlignment="1">
      <alignment horizontal="left"/>
    </xf>
    <xf numFmtId="0" fontId="2" fillId="0" borderId="31" xfId="1" applyBorder="1" applyAlignment="1">
      <alignment horizontal="left"/>
    </xf>
    <xf numFmtId="0" fontId="11" fillId="0" borderId="23" xfId="1" applyFont="1" applyBorder="1" applyAlignment="1">
      <alignment horizontal="left"/>
    </xf>
    <xf numFmtId="0" fontId="11" fillId="0" borderId="0" xfId="1" applyFont="1" applyBorder="1" applyAlignment="1">
      <alignment horizontal="left"/>
    </xf>
    <xf numFmtId="4" fontId="21" fillId="0" borderId="19" xfId="1" applyNumberFormat="1" applyFont="1" applyBorder="1" applyAlignment="1">
      <alignment horizontal="center"/>
    </xf>
    <xf numFmtId="4" fontId="21" fillId="0" borderId="31" xfId="1" applyNumberFormat="1" applyFont="1" applyBorder="1" applyAlignment="1">
      <alignment horizontal="center"/>
    </xf>
    <xf numFmtId="166" fontId="2" fillId="0" borderId="13" xfId="1" applyNumberFormat="1" applyBorder="1" applyAlignment="1">
      <alignment horizontal="center"/>
    </xf>
    <xf numFmtId="166" fontId="2" fillId="0" borderId="12" xfId="1" applyNumberFormat="1" applyBorder="1" applyAlignment="1">
      <alignment horizontal="center"/>
    </xf>
    <xf numFmtId="0" fontId="11" fillId="0" borderId="0" xfId="1" applyFont="1" applyBorder="1" applyAlignment="1">
      <alignment horizontal="right" wrapText="1"/>
    </xf>
    <xf numFmtId="0" fontId="11" fillId="0" borderId="10" xfId="1" applyFont="1" applyBorder="1" applyAlignment="1">
      <alignment horizontal="right" wrapText="1"/>
    </xf>
    <xf numFmtId="0" fontId="11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right"/>
    </xf>
    <xf numFmtId="0" fontId="11" fillId="0" borderId="10" xfId="1" applyFont="1" applyBorder="1" applyAlignment="1">
      <alignment horizontal="right"/>
    </xf>
    <xf numFmtId="0" fontId="2" fillId="0" borderId="23" xfId="1" applyFont="1" applyBorder="1" applyAlignment="1">
      <alignment horizontal="left" wrapText="1"/>
    </xf>
    <xf numFmtId="0" fontId="2" fillId="0" borderId="0" xfId="1" applyFont="1" applyBorder="1" applyAlignment="1">
      <alignment horizontal="left" wrapText="1"/>
    </xf>
    <xf numFmtId="0" fontId="2" fillId="0" borderId="10" xfId="1" applyFont="1" applyBorder="1" applyAlignment="1">
      <alignment horizontal="left" wrapText="1"/>
    </xf>
    <xf numFmtId="0" fontId="11" fillId="0" borderId="0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left"/>
    </xf>
    <xf numFmtId="0" fontId="16" fillId="0" borderId="24" xfId="1" applyFont="1" applyBorder="1" applyAlignment="1">
      <alignment horizontal="left"/>
    </xf>
    <xf numFmtId="166" fontId="2" fillId="0" borderId="19" xfId="1" applyNumberFormat="1" applyBorder="1" applyAlignment="1">
      <alignment horizontal="center"/>
    </xf>
    <xf numFmtId="166" fontId="2" fillId="0" borderId="17" xfId="1" applyNumberFormat="1" applyBorder="1" applyAlignment="1">
      <alignment horizontal="center"/>
    </xf>
    <xf numFmtId="0" fontId="2" fillId="0" borderId="13" xfId="1" applyBorder="1" applyAlignment="1">
      <alignment horizontal="left"/>
    </xf>
    <xf numFmtId="0" fontId="2" fillId="0" borderId="14" xfId="1" applyBorder="1" applyAlignment="1">
      <alignment horizontal="left"/>
    </xf>
    <xf numFmtId="0" fontId="21" fillId="0" borderId="23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167" fontId="2" fillId="0" borderId="11" xfId="1" applyNumberFormat="1" applyBorder="1" applyAlignment="1">
      <alignment horizontal="center" vertical="center"/>
    </xf>
    <xf numFmtId="167" fontId="2" fillId="0" borderId="24" xfId="1" applyNumberFormat="1" applyBorder="1" applyAlignment="1">
      <alignment horizontal="center" vertical="center"/>
    </xf>
    <xf numFmtId="167" fontId="2" fillId="0" borderId="9" xfId="1" applyNumberFormat="1" applyBorder="1" applyAlignment="1">
      <alignment horizontal="center" vertical="center"/>
    </xf>
    <xf numFmtId="167" fontId="2" fillId="0" borderId="33" xfId="1" applyNumberFormat="1" applyBorder="1" applyAlignment="1">
      <alignment horizontal="center" vertical="center"/>
    </xf>
    <xf numFmtId="0" fontId="2" fillId="0" borderId="31" xfId="1" applyBorder="1" applyAlignment="1">
      <alignment horizontal="center"/>
    </xf>
    <xf numFmtId="0" fontId="21" fillId="0" borderId="10" xfId="1" applyFont="1" applyBorder="1" applyAlignment="1">
      <alignment horizontal="left"/>
    </xf>
    <xf numFmtId="0" fontId="21" fillId="0" borderId="24" xfId="1" applyFont="1" applyBorder="1" applyAlignment="1">
      <alignment horizontal="left"/>
    </xf>
    <xf numFmtId="0" fontId="21" fillId="0" borderId="23" xfId="1" applyFont="1" applyBorder="1" applyAlignment="1"/>
    <xf numFmtId="0" fontId="22" fillId="0" borderId="0" xfId="1" applyFont="1" applyAlignment="1">
      <alignment horizontal="left"/>
    </xf>
    <xf numFmtId="0" fontId="40" fillId="0" borderId="0" xfId="1" applyFont="1" applyAlignment="1">
      <alignment horizontal="center"/>
    </xf>
    <xf numFmtId="0" fontId="22" fillId="0" borderId="0" xfId="1" applyFont="1" applyAlignment="1">
      <alignment horizontal="left" wrapText="1"/>
    </xf>
    <xf numFmtId="0" fontId="23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1">
    <cellStyle name="Comma 2" xfId="2"/>
    <cellStyle name="Hyperlink" xfId="10" builtinId="8"/>
    <cellStyle name="Normal" xfId="0" builtinId="0"/>
    <cellStyle name="Normal 2" xfId="1"/>
    <cellStyle name="Normal 2 2" xfId="3"/>
    <cellStyle name="Normal 3" xfId="4"/>
    <cellStyle name="Normal 4" xfId="5"/>
    <cellStyle name="Normal 5" xfId="6"/>
    <cellStyle name="Normal 6" xfId="8"/>
    <cellStyle name="Normal 9" xfId="7"/>
    <cellStyle name="Normal_2005 Tax Tables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0</xdr:col>
      <xdr:colOff>1085850</xdr:colOff>
      <xdr:row>8</xdr:row>
      <xdr:rowOff>19050</xdr:rowOff>
    </xdr:to>
    <xdr:pic>
      <xdr:nvPicPr>
        <xdr:cNvPr id="2" name="Picture 1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590550" cy="1152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1</xdr:col>
      <xdr:colOff>323850</xdr:colOff>
      <xdr:row>6</xdr:row>
      <xdr:rowOff>123825</xdr:rowOff>
    </xdr:to>
    <xdr:pic>
      <xdr:nvPicPr>
        <xdr:cNvPr id="2" name="Picture 1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57250" cy="1000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85725</xdr:rowOff>
    </xdr:from>
    <xdr:to>
      <xdr:col>2</xdr:col>
      <xdr:colOff>180975</xdr:colOff>
      <xdr:row>5</xdr:row>
      <xdr:rowOff>152400</xdr:rowOff>
    </xdr:to>
    <xdr:pic>
      <xdr:nvPicPr>
        <xdr:cNvPr id="2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762000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</xdr:row>
      <xdr:rowOff>76200</xdr:rowOff>
    </xdr:from>
    <xdr:to>
      <xdr:col>21</xdr:col>
      <xdr:colOff>65690</xdr:colOff>
      <xdr:row>10</xdr:row>
      <xdr:rowOff>76606</xdr:rowOff>
    </xdr:to>
    <xdr:cxnSp macro="">
      <xdr:nvCxnSpPr>
        <xdr:cNvPr id="3" name="Straight Connector 2"/>
        <xdr:cNvCxnSpPr/>
      </xdr:nvCxnSpPr>
      <xdr:spPr>
        <a:xfrm>
          <a:off x="0" y="1752600"/>
          <a:ext cx="6123590" cy="406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47625</xdr:rowOff>
    </xdr:from>
    <xdr:to>
      <xdr:col>2</xdr:col>
      <xdr:colOff>228600</xdr:colOff>
      <xdr:row>6</xdr:row>
      <xdr:rowOff>123825</xdr:rowOff>
    </xdr:to>
    <xdr:pic>
      <xdr:nvPicPr>
        <xdr:cNvPr id="2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9550"/>
          <a:ext cx="762000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104775</xdr:rowOff>
    </xdr:from>
    <xdr:to>
      <xdr:col>0</xdr:col>
      <xdr:colOff>923925</xdr:colOff>
      <xdr:row>6</xdr:row>
      <xdr:rowOff>47625</xdr:rowOff>
    </xdr:to>
    <xdr:pic>
      <xdr:nvPicPr>
        <xdr:cNvPr id="2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885825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76200</xdr:rowOff>
    </xdr:from>
    <xdr:to>
      <xdr:col>7</xdr:col>
      <xdr:colOff>428625</xdr:colOff>
      <xdr:row>4</xdr:row>
      <xdr:rowOff>123825</xdr:rowOff>
    </xdr:to>
    <xdr:pic>
      <xdr:nvPicPr>
        <xdr:cNvPr id="2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76200"/>
          <a:ext cx="7620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</xdr:rowOff>
    </xdr:from>
    <xdr:to>
      <xdr:col>0</xdr:col>
      <xdr:colOff>847725</xdr:colOff>
      <xdr:row>4</xdr:row>
      <xdr:rowOff>113109</xdr:rowOff>
    </xdr:to>
    <xdr:pic>
      <xdr:nvPicPr>
        <xdr:cNvPr id="3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"/>
          <a:ext cx="666750" cy="8751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9"/>
  <sheetViews>
    <sheetView workbookViewId="0">
      <selection activeCell="E235" sqref="E235"/>
    </sheetView>
  </sheetViews>
  <sheetFormatPr defaultColWidth="8.85546875" defaultRowHeight="13.5"/>
  <cols>
    <col min="1" max="1" width="17.7109375" style="4" bestFit="1" customWidth="1"/>
    <col min="2" max="2" width="26.140625" style="4" bestFit="1" customWidth="1"/>
    <col min="3" max="3" width="7.7109375" style="3" bestFit="1" customWidth="1"/>
    <col min="4" max="4" width="5.28515625" style="2" bestFit="1" customWidth="1"/>
    <col min="5" max="5" width="8.28515625" style="2" bestFit="1" customWidth="1"/>
    <col min="6" max="6" width="8" style="2" bestFit="1" customWidth="1"/>
    <col min="7" max="7" width="7.28515625" style="2" bestFit="1" customWidth="1"/>
    <col min="8" max="8" width="7" style="2" bestFit="1" customWidth="1"/>
    <col min="9" max="9" width="7.140625" style="2" bestFit="1" customWidth="1"/>
    <col min="10" max="16384" width="8.85546875" style="1"/>
  </cols>
  <sheetData>
    <row r="1" spans="1:9">
      <c r="A1" s="8" t="s">
        <v>8</v>
      </c>
      <c r="B1" s="8" t="s">
        <v>7</v>
      </c>
      <c r="C1" s="7" t="s">
        <v>6</v>
      </c>
      <c r="D1" s="7" t="s">
        <v>5</v>
      </c>
      <c r="E1" s="7" t="s">
        <v>4</v>
      </c>
      <c r="F1" s="7" t="s">
        <v>3</v>
      </c>
      <c r="G1" s="7" t="s">
        <v>2</v>
      </c>
      <c r="H1" s="7" t="s">
        <v>1</v>
      </c>
      <c r="I1" s="7" t="s">
        <v>0</v>
      </c>
    </row>
    <row r="2" spans="1:9">
      <c r="A2" s="5" t="str">
        <f>IF('EMP-02'!A27="","",'EMP-02'!A27)</f>
        <v/>
      </c>
      <c r="B2" s="5" t="str">
        <f>IF('EMP-02'!B27="","",'EMP-02'!B27)</f>
        <v/>
      </c>
      <c r="C2" s="6">
        <f>'EMP-02'!C27</f>
        <v>0</v>
      </c>
      <c r="D2" s="6">
        <f>'EMP-02'!D27</f>
        <v>0</v>
      </c>
      <c r="E2" s="6">
        <f>'EMP-02'!E27</f>
        <v>0</v>
      </c>
      <c r="F2" s="6">
        <f>'EMP-02'!G27</f>
        <v>0</v>
      </c>
      <c r="G2" s="6">
        <f>'EMP-02'!H27</f>
        <v>0</v>
      </c>
      <c r="H2" s="6">
        <f>'EMP-02'!J27</f>
        <v>0</v>
      </c>
      <c r="I2" s="6">
        <f>'EMP-02'!K27</f>
        <v>0</v>
      </c>
    </row>
    <row r="3" spans="1:9">
      <c r="A3" s="5" t="str">
        <f>IF('EMP-02'!A28="","",'EMP-02'!A28)</f>
        <v/>
      </c>
      <c r="B3" s="5" t="str">
        <f>IF('EMP-02'!B28="","",'EMP-02'!B28)</f>
        <v/>
      </c>
      <c r="C3" s="6">
        <f>'EMP-02'!C28</f>
        <v>0</v>
      </c>
      <c r="D3" s="6">
        <f>'EMP-02'!D28</f>
        <v>0</v>
      </c>
      <c r="E3" s="6">
        <f>'EMP-02'!E28</f>
        <v>0</v>
      </c>
      <c r="F3" s="6">
        <f>'EMP-02'!G28</f>
        <v>0</v>
      </c>
      <c r="G3" s="6">
        <f>'EMP-02'!H28</f>
        <v>0</v>
      </c>
      <c r="H3" s="6">
        <f>'EMP-02'!J28</f>
        <v>0</v>
      </c>
      <c r="I3" s="6">
        <f>'EMP-02'!K28</f>
        <v>0</v>
      </c>
    </row>
    <row r="4" spans="1:9">
      <c r="A4" s="5" t="str">
        <f>IF('EMP-02'!A29="","",'EMP-02'!A29)</f>
        <v/>
      </c>
      <c r="B4" s="5" t="str">
        <f>IF('EMP-02'!B29="","",'EMP-02'!B29)</f>
        <v/>
      </c>
      <c r="C4" s="6">
        <f>'EMP-02'!C29</f>
        <v>0</v>
      </c>
      <c r="D4" s="6">
        <f>'EMP-02'!D29</f>
        <v>0</v>
      </c>
      <c r="E4" s="6">
        <f>'EMP-02'!E29</f>
        <v>0</v>
      </c>
      <c r="F4" s="6">
        <f>'EMP-02'!G29</f>
        <v>0</v>
      </c>
      <c r="G4" s="6">
        <f>'EMP-02'!H29</f>
        <v>0</v>
      </c>
      <c r="H4" s="6">
        <f>'EMP-02'!J29</f>
        <v>0</v>
      </c>
      <c r="I4" s="6">
        <f>'EMP-02'!K29</f>
        <v>0</v>
      </c>
    </row>
    <row r="5" spans="1:9">
      <c r="A5" s="5" t="str">
        <f>IF('EMP-02'!A30="","",'EMP-02'!A30)</f>
        <v/>
      </c>
      <c r="B5" s="5" t="str">
        <f>IF('EMP-02'!B30="","",'EMP-02'!B30)</f>
        <v/>
      </c>
      <c r="C5" s="6">
        <f>'EMP-02'!C30</f>
        <v>0</v>
      </c>
      <c r="D5" s="6">
        <f>'EMP-02'!D30</f>
        <v>0</v>
      </c>
      <c r="E5" s="6">
        <f>'EMP-02'!E30</f>
        <v>0</v>
      </c>
      <c r="F5" s="6">
        <f>'EMP-02'!G30</f>
        <v>0</v>
      </c>
      <c r="G5" s="6">
        <f>'EMP-02'!H30</f>
        <v>0</v>
      </c>
      <c r="H5" s="6">
        <f>'EMP-02'!J30</f>
        <v>0</v>
      </c>
      <c r="I5" s="6">
        <f>'EMP-02'!K30</f>
        <v>0</v>
      </c>
    </row>
    <row r="6" spans="1:9">
      <c r="A6" s="5" t="str">
        <f>IF('EMP-02'!A31="","",'EMP-02'!A31)</f>
        <v/>
      </c>
      <c r="B6" s="5" t="str">
        <f>IF('EMP-02'!B31="","",'EMP-02'!B31)</f>
        <v/>
      </c>
      <c r="C6" s="6">
        <f>'EMP-02'!C31</f>
        <v>0</v>
      </c>
      <c r="D6" s="6">
        <f>'EMP-02'!D31</f>
        <v>0</v>
      </c>
      <c r="E6" s="6">
        <f>'EMP-02'!E31</f>
        <v>0</v>
      </c>
      <c r="F6" s="6">
        <f>'EMP-02'!G31</f>
        <v>0</v>
      </c>
      <c r="G6" s="6">
        <f>'EMP-02'!H31</f>
        <v>0</v>
      </c>
      <c r="H6" s="6">
        <f>'EMP-02'!J31</f>
        <v>0</v>
      </c>
      <c r="I6" s="6">
        <f>'EMP-02'!K31</f>
        <v>0</v>
      </c>
    </row>
    <row r="7" spans="1:9">
      <c r="A7" s="5" t="str">
        <f>IF('EMP-02'!A32="","",'EMP-02'!A32)</f>
        <v/>
      </c>
      <c r="B7" s="5" t="str">
        <f>IF('EMP-02'!B32="","",'EMP-02'!B32)</f>
        <v/>
      </c>
      <c r="C7" s="6">
        <f>'EMP-02'!C32</f>
        <v>0</v>
      </c>
      <c r="D7" s="6">
        <f>'EMP-02'!D32</f>
        <v>0</v>
      </c>
      <c r="E7" s="6">
        <f>'EMP-02'!E32</f>
        <v>0</v>
      </c>
      <c r="F7" s="6">
        <f>'EMP-02'!G32</f>
        <v>0</v>
      </c>
      <c r="G7" s="6">
        <f>'EMP-02'!H32</f>
        <v>0</v>
      </c>
      <c r="H7" s="6">
        <f>'EMP-02'!J32</f>
        <v>0</v>
      </c>
      <c r="I7" s="6">
        <f>'EMP-02'!K32</f>
        <v>0</v>
      </c>
    </row>
    <row r="8" spans="1:9">
      <c r="A8" s="5" t="str">
        <f>IF('EMP-02'!A33="","",'EMP-02'!A33)</f>
        <v/>
      </c>
      <c r="B8" s="5" t="str">
        <f>IF('EMP-02'!B33="","",'EMP-02'!B33)</f>
        <v/>
      </c>
      <c r="C8" s="6">
        <f>'EMP-02'!C33</f>
        <v>0</v>
      </c>
      <c r="D8" s="6">
        <f>'EMP-02'!D33</f>
        <v>0</v>
      </c>
      <c r="E8" s="6">
        <f>'EMP-02'!E33</f>
        <v>0</v>
      </c>
      <c r="F8" s="6">
        <f>'EMP-02'!G33</f>
        <v>0</v>
      </c>
      <c r="G8" s="6">
        <f>'EMP-02'!H33</f>
        <v>0</v>
      </c>
      <c r="H8" s="6">
        <f>'EMP-02'!J33</f>
        <v>0</v>
      </c>
      <c r="I8" s="6">
        <f>'EMP-02'!K33</f>
        <v>0</v>
      </c>
    </row>
    <row r="9" spans="1:9">
      <c r="A9" s="5" t="str">
        <f>IF('EMP-02'!A34="","",'EMP-02'!A34)</f>
        <v/>
      </c>
      <c r="B9" s="5" t="str">
        <f>IF('EMP-02'!B34="","",'EMP-02'!B34)</f>
        <v xml:space="preserve"> </v>
      </c>
      <c r="C9" s="6">
        <f>'EMP-02'!C34</f>
        <v>0</v>
      </c>
      <c r="D9" s="6">
        <f>'EMP-02'!D34</f>
        <v>0</v>
      </c>
      <c r="E9" s="6">
        <f>'EMP-02'!E34</f>
        <v>0</v>
      </c>
      <c r="F9" s="6">
        <f>'EMP-02'!G34</f>
        <v>0</v>
      </c>
      <c r="G9" s="6">
        <f>'EMP-02'!H34</f>
        <v>0</v>
      </c>
      <c r="H9" s="6">
        <f>'EMP-02'!J34</f>
        <v>0</v>
      </c>
      <c r="I9" s="6">
        <f>'EMP-02'!K34</f>
        <v>0</v>
      </c>
    </row>
    <row r="10" spans="1:9">
      <c r="A10" s="5" t="str">
        <f>IF('EMP-02'!A35="","",'EMP-02'!A35)</f>
        <v/>
      </c>
      <c r="B10" s="5" t="str">
        <f>IF('EMP-02'!B35="","",'EMP-02'!B35)</f>
        <v/>
      </c>
      <c r="C10" s="6">
        <f>'EMP-02'!C35</f>
        <v>0</v>
      </c>
      <c r="D10" s="6">
        <f>'EMP-02'!D35</f>
        <v>0</v>
      </c>
      <c r="E10" s="6">
        <f>'EMP-02'!E35</f>
        <v>0</v>
      </c>
      <c r="F10" s="6">
        <f>'EMP-02'!G35</f>
        <v>0</v>
      </c>
      <c r="G10" s="6">
        <f>'EMP-02'!H35</f>
        <v>0</v>
      </c>
      <c r="H10" s="6">
        <f>'EMP-02'!J35</f>
        <v>0</v>
      </c>
      <c r="I10" s="6">
        <f>'EMP-02'!K35</f>
        <v>0</v>
      </c>
    </row>
    <row r="11" spans="1:9">
      <c r="A11" s="5" t="str">
        <f>IF('EMP-02'!A36="","",'EMP-02'!A36)</f>
        <v/>
      </c>
      <c r="B11" s="5" t="str">
        <f>IF('EMP-02'!B36="","",'EMP-02'!B36)</f>
        <v/>
      </c>
      <c r="C11" s="6">
        <f>'EMP-02'!C36</f>
        <v>0</v>
      </c>
      <c r="D11" s="6">
        <f>'EMP-02'!D36</f>
        <v>0</v>
      </c>
      <c r="E11" s="6">
        <f>'EMP-02'!E36</f>
        <v>0</v>
      </c>
      <c r="F11" s="6">
        <f>'EMP-02'!G36</f>
        <v>0</v>
      </c>
      <c r="G11" s="6">
        <f>'EMP-02'!H36</f>
        <v>0</v>
      </c>
      <c r="H11" s="6">
        <f>'EMP-02'!J36</f>
        <v>0</v>
      </c>
      <c r="I11" s="6">
        <f>'EMP-02'!K36</f>
        <v>0</v>
      </c>
    </row>
    <row r="12" spans="1:9">
      <c r="A12" s="5" t="str">
        <f>IF('EMP-02'!A37="","",'EMP-02'!A37)</f>
        <v/>
      </c>
      <c r="B12" s="5" t="str">
        <f>IF('EMP-02'!B37="","",'EMP-02'!B37)</f>
        <v/>
      </c>
      <c r="C12" s="6">
        <f>'EMP-02'!C37</f>
        <v>0</v>
      </c>
      <c r="D12" s="6">
        <f>'EMP-02'!D37</f>
        <v>0</v>
      </c>
      <c r="E12" s="6">
        <f>'EMP-02'!E37</f>
        <v>0</v>
      </c>
      <c r="F12" s="6">
        <f>'EMP-02'!G37</f>
        <v>0</v>
      </c>
      <c r="G12" s="6">
        <f>'EMP-02'!H37</f>
        <v>0</v>
      </c>
      <c r="H12" s="6">
        <f>'EMP-02'!J37</f>
        <v>0</v>
      </c>
      <c r="I12" s="6">
        <f>'EMP-02'!K37</f>
        <v>0</v>
      </c>
    </row>
    <row r="13" spans="1:9">
      <c r="A13" s="5" t="str">
        <f>IF('EMP-02'!A38="","",'EMP-02'!A38)</f>
        <v/>
      </c>
      <c r="B13" s="5" t="str">
        <f>IF('EMP-02'!B38="","",'EMP-02'!B38)</f>
        <v/>
      </c>
      <c r="C13" s="6">
        <f>'EMP-02'!C38</f>
        <v>0</v>
      </c>
      <c r="D13" s="6">
        <f>'EMP-02'!D38</f>
        <v>0</v>
      </c>
      <c r="E13" s="6">
        <f>'EMP-02'!E38</f>
        <v>0</v>
      </c>
      <c r="F13" s="6">
        <f>'EMP-02'!G38</f>
        <v>0</v>
      </c>
      <c r="G13" s="6">
        <f>'EMP-02'!H38</f>
        <v>0</v>
      </c>
      <c r="H13" s="6">
        <f>'EMP-02'!J38</f>
        <v>0</v>
      </c>
      <c r="I13" s="6">
        <f>'EMP-02'!K38</f>
        <v>0</v>
      </c>
    </row>
    <row r="14" spans="1:9">
      <c r="A14" s="5" t="str">
        <f>IF('EMP-02'!A39="","",'EMP-02'!A39)</f>
        <v/>
      </c>
      <c r="B14" s="5" t="str">
        <f>IF('EMP-02'!B39="","",'EMP-02'!B39)</f>
        <v/>
      </c>
      <c r="C14" s="6">
        <f>'EMP-02'!C39</f>
        <v>0</v>
      </c>
      <c r="D14" s="6">
        <f>'EMP-02'!D39</f>
        <v>0</v>
      </c>
      <c r="E14" s="6">
        <f>'EMP-02'!E39</f>
        <v>0</v>
      </c>
      <c r="F14" s="6">
        <f>'EMP-02'!G39</f>
        <v>0</v>
      </c>
      <c r="G14" s="6">
        <f>'EMP-02'!H39</f>
        <v>0</v>
      </c>
      <c r="H14" s="6">
        <f>'EMP-02'!J39</f>
        <v>0</v>
      </c>
      <c r="I14" s="6">
        <f>'EMP-02'!K39</f>
        <v>0</v>
      </c>
    </row>
    <row r="15" spans="1:9">
      <c r="A15" s="5" t="str">
        <f>IF('EMP-02'!A40="","",'EMP-02'!A40)</f>
        <v/>
      </c>
      <c r="B15" s="5" t="str">
        <f>IF('EMP-02'!B40="","",'EMP-02'!B40)</f>
        <v/>
      </c>
      <c r="C15" s="6">
        <f>'EMP-02'!C40</f>
        <v>0</v>
      </c>
      <c r="D15" s="6">
        <f>'EMP-02'!D40</f>
        <v>0</v>
      </c>
      <c r="E15" s="6">
        <f>'EMP-02'!E40</f>
        <v>0</v>
      </c>
      <c r="F15" s="6">
        <f>'EMP-02'!G40</f>
        <v>0</v>
      </c>
      <c r="G15" s="6">
        <f>'EMP-02'!H40</f>
        <v>0</v>
      </c>
      <c r="H15" s="6">
        <f>'EMP-02'!J40</f>
        <v>0</v>
      </c>
      <c r="I15" s="6">
        <f>'EMP-02'!K40</f>
        <v>0</v>
      </c>
    </row>
    <row r="16" spans="1:9">
      <c r="A16" s="5" t="str">
        <f>IF('EMP-02'!A41="","",'EMP-02'!A41)</f>
        <v/>
      </c>
      <c r="B16" s="5" t="str">
        <f>IF('EMP-02'!B41="","",'EMP-02'!B41)</f>
        <v/>
      </c>
      <c r="C16" s="6">
        <f>'EMP-02'!C41</f>
        <v>0</v>
      </c>
      <c r="D16" s="6">
        <f>'EMP-02'!D41</f>
        <v>0</v>
      </c>
      <c r="E16" s="6">
        <f>'EMP-02'!E41</f>
        <v>0</v>
      </c>
      <c r="F16" s="6">
        <f>'EMP-02'!G41</f>
        <v>0</v>
      </c>
      <c r="G16" s="6">
        <f>'EMP-02'!H41</f>
        <v>0</v>
      </c>
      <c r="H16" s="6">
        <f>'EMP-02'!J41</f>
        <v>0</v>
      </c>
      <c r="I16" s="6">
        <f>'EMP-02'!K41</f>
        <v>0</v>
      </c>
    </row>
    <row r="17" spans="1:9">
      <c r="A17" s="5" t="str">
        <f>IF('EMP-02'!A42="","",'EMP-02'!A42)</f>
        <v/>
      </c>
      <c r="B17" s="5" t="str">
        <f>IF('EMP-02'!B42="","",'EMP-02'!B42)</f>
        <v/>
      </c>
      <c r="C17" s="6">
        <f>'EMP-02'!C42</f>
        <v>0</v>
      </c>
      <c r="D17" s="6">
        <f>'EMP-02'!D42</f>
        <v>0</v>
      </c>
      <c r="E17" s="6">
        <f>'EMP-02'!E42</f>
        <v>0</v>
      </c>
      <c r="F17" s="6">
        <f>'EMP-02'!G42</f>
        <v>0</v>
      </c>
      <c r="G17" s="6">
        <f>'EMP-02'!H42</f>
        <v>0</v>
      </c>
      <c r="H17" s="6">
        <f>'EMP-02'!J42</f>
        <v>0</v>
      </c>
      <c r="I17" s="6">
        <f>'EMP-02'!K42</f>
        <v>0</v>
      </c>
    </row>
    <row r="18" spans="1:9">
      <c r="A18" s="5" t="str">
        <f>IF('EMP-02'!A43="","",'EMP-02'!A43)</f>
        <v/>
      </c>
      <c r="B18" s="5" t="str">
        <f>IF('EMP-02'!B43="","",'EMP-02'!B43)</f>
        <v/>
      </c>
      <c r="C18" s="6">
        <f>'EMP-02'!C43</f>
        <v>0</v>
      </c>
      <c r="D18" s="6">
        <f>'EMP-02'!D43</f>
        <v>0</v>
      </c>
      <c r="E18" s="6">
        <f>'EMP-02'!E43</f>
        <v>0</v>
      </c>
      <c r="F18" s="6">
        <f>'EMP-02'!G43</f>
        <v>0</v>
      </c>
      <c r="G18" s="6">
        <f>'EMP-02'!H43</f>
        <v>0</v>
      </c>
      <c r="H18" s="6">
        <f>'EMP-02'!J43</f>
        <v>0</v>
      </c>
      <c r="I18" s="6">
        <f>'EMP-02'!K43</f>
        <v>0</v>
      </c>
    </row>
    <row r="19" spans="1:9">
      <c r="A19" s="5" t="str">
        <f>IF('EMP-02'!A44="","",'EMP-02'!A44)</f>
        <v/>
      </c>
      <c r="B19" s="5" t="str">
        <f>IF('EMP-02'!B44="","",'EMP-02'!B44)</f>
        <v/>
      </c>
      <c r="C19" s="6">
        <f>'EMP-02'!C44</f>
        <v>0</v>
      </c>
      <c r="D19" s="6">
        <f>'EMP-02'!D44</f>
        <v>0</v>
      </c>
      <c r="E19" s="6">
        <f>'EMP-02'!E44</f>
        <v>0</v>
      </c>
      <c r="F19" s="6">
        <f>'EMP-02'!G44</f>
        <v>0</v>
      </c>
      <c r="G19" s="6">
        <f>'EMP-02'!H44</f>
        <v>0</v>
      </c>
      <c r="H19" s="6">
        <f>'EMP-02'!J44</f>
        <v>0</v>
      </c>
      <c r="I19" s="6">
        <f>'EMP-02'!K44</f>
        <v>0</v>
      </c>
    </row>
    <row r="20" spans="1:9">
      <c r="A20" s="5" t="str">
        <f>IF('EMP-02'!A45="","",'EMP-02'!A45)</f>
        <v/>
      </c>
      <c r="B20" s="5" t="str">
        <f>IF('EMP-02'!B45="","",'EMP-02'!B45)</f>
        <v/>
      </c>
      <c r="C20" s="6">
        <f>'EMP-02'!C45</f>
        <v>0</v>
      </c>
      <c r="D20" s="6">
        <f>'EMP-02'!D45</f>
        <v>0</v>
      </c>
      <c r="E20" s="6">
        <f>'EMP-02'!E45</f>
        <v>0</v>
      </c>
      <c r="F20" s="6">
        <f>'EMP-02'!G45</f>
        <v>0</v>
      </c>
      <c r="G20" s="6">
        <f>'EMP-02'!H45</f>
        <v>0</v>
      </c>
      <c r="H20" s="6">
        <f>'EMP-02'!J45</f>
        <v>0</v>
      </c>
      <c r="I20" s="6">
        <f>'EMP-02'!K45</f>
        <v>0</v>
      </c>
    </row>
    <row r="21" spans="1:9">
      <c r="A21" s="5" t="str">
        <f>IF('EMP-02'!A46="","",'EMP-02'!A46)</f>
        <v/>
      </c>
      <c r="B21" s="5" t="str">
        <f>IF('EMP-02'!B46="","",'EMP-02'!B46)</f>
        <v/>
      </c>
      <c r="C21" s="6">
        <f>'EMP-02'!C46</f>
        <v>0</v>
      </c>
      <c r="D21" s="6">
        <f>'EMP-02'!D46</f>
        <v>0</v>
      </c>
      <c r="E21" s="6">
        <f>'EMP-02'!E46</f>
        <v>0</v>
      </c>
      <c r="F21" s="6">
        <f>'EMP-02'!G46</f>
        <v>0</v>
      </c>
      <c r="G21" s="6">
        <f>'EMP-02'!H46</f>
        <v>0</v>
      </c>
      <c r="H21" s="6">
        <f>'EMP-02'!J46</f>
        <v>0</v>
      </c>
      <c r="I21" s="6">
        <f>'EMP-02'!K46</f>
        <v>0</v>
      </c>
    </row>
    <row r="22" spans="1:9">
      <c r="A22" s="5" t="str">
        <f>IF('EMP-02'!A47="","",'EMP-02'!A47)</f>
        <v/>
      </c>
      <c r="B22" s="5" t="str">
        <f>IF('EMP-02'!B47="","",'EMP-02'!B47)</f>
        <v/>
      </c>
      <c r="C22" s="6">
        <f>'EMP-02'!C47</f>
        <v>0</v>
      </c>
      <c r="D22" s="6">
        <f>'EMP-02'!D47</f>
        <v>0</v>
      </c>
      <c r="E22" s="6">
        <f>'EMP-02'!E47</f>
        <v>0</v>
      </c>
      <c r="F22" s="6">
        <f>'EMP-02'!G47</f>
        <v>0</v>
      </c>
      <c r="G22" s="6">
        <f>'EMP-02'!H47</f>
        <v>0</v>
      </c>
      <c r="H22" s="6">
        <f>'EMP-02'!J47</f>
        <v>0</v>
      </c>
      <c r="I22" s="6">
        <f>'EMP-02'!K47</f>
        <v>0</v>
      </c>
    </row>
    <row r="23" spans="1:9">
      <c r="A23" s="5" t="str">
        <f>IF('EMP-02'!A48="","",'EMP-02'!A48)</f>
        <v/>
      </c>
      <c r="B23" s="5" t="str">
        <f>IF('EMP-02'!B48="","",'EMP-02'!B48)</f>
        <v/>
      </c>
      <c r="C23" s="6">
        <f>'EMP-02'!C48</f>
        <v>0</v>
      </c>
      <c r="D23" s="6">
        <f>'EMP-02'!D48</f>
        <v>0</v>
      </c>
      <c r="E23" s="6">
        <f>'EMP-02'!E48</f>
        <v>0</v>
      </c>
      <c r="F23" s="6">
        <f>'EMP-02'!G48</f>
        <v>0</v>
      </c>
      <c r="G23" s="6">
        <f>'EMP-02'!H48</f>
        <v>0</v>
      </c>
      <c r="H23" s="6">
        <f>'EMP-02'!J48</f>
        <v>0</v>
      </c>
      <c r="I23" s="6">
        <f>'EMP-02'!K48</f>
        <v>0</v>
      </c>
    </row>
    <row r="24" spans="1:9">
      <c r="A24" s="5" t="str">
        <f>IF('EMP-02'!A49="","",'EMP-02'!A49)</f>
        <v/>
      </c>
      <c r="B24" s="5" t="str">
        <f>IF('EMP-02'!B49="","",'EMP-02'!B49)</f>
        <v/>
      </c>
      <c r="C24" s="6">
        <f>'EMP-02'!C49</f>
        <v>0</v>
      </c>
      <c r="D24" s="6">
        <f>'EMP-02'!D49</f>
        <v>0</v>
      </c>
      <c r="E24" s="6">
        <f>'EMP-02'!E49</f>
        <v>0</v>
      </c>
      <c r="F24" s="6">
        <f>'EMP-02'!G49</f>
        <v>0</v>
      </c>
      <c r="G24" s="6">
        <f>'EMP-02'!H49</f>
        <v>0</v>
      </c>
      <c r="H24" s="6">
        <f>'EMP-02'!J49</f>
        <v>0</v>
      </c>
      <c r="I24" s="6">
        <f>'EMP-02'!K49</f>
        <v>0</v>
      </c>
    </row>
    <row r="25" spans="1:9">
      <c r="A25" s="5" t="str">
        <f>IF('EMP-02'!A50="","",'EMP-02'!A50)</f>
        <v/>
      </c>
      <c r="B25" s="5" t="str">
        <f>IF('EMP-02'!B50="","",'EMP-02'!B50)</f>
        <v/>
      </c>
      <c r="C25" s="6">
        <f>'EMP-02'!C50</f>
        <v>0</v>
      </c>
      <c r="D25" s="6">
        <f>'EMP-02'!D50</f>
        <v>0</v>
      </c>
      <c r="E25" s="6">
        <f>'EMP-02'!E50</f>
        <v>0</v>
      </c>
      <c r="F25" s="6">
        <f>'EMP-02'!G50</f>
        <v>0</v>
      </c>
      <c r="G25" s="6">
        <f>'EMP-02'!H50</f>
        <v>0</v>
      </c>
      <c r="H25" s="6">
        <f>'EMP-02'!J50</f>
        <v>0</v>
      </c>
      <c r="I25" s="6">
        <f>'EMP-02'!K50</f>
        <v>0</v>
      </c>
    </row>
    <row r="26" spans="1:9">
      <c r="A26" s="5" t="str">
        <f>IF('EMP-02'!A51="","",'EMP-02'!A51)</f>
        <v/>
      </c>
      <c r="B26" s="5" t="str">
        <f>IF('EMP-02'!B51="","",'EMP-02'!B51)</f>
        <v/>
      </c>
      <c r="C26" s="6">
        <f>'EMP-02'!C51</f>
        <v>0</v>
      </c>
      <c r="D26" s="6">
        <f>'EMP-02'!D51</f>
        <v>0</v>
      </c>
      <c r="E26" s="6">
        <f>'EMP-02'!E51</f>
        <v>0</v>
      </c>
      <c r="F26" s="6">
        <f>'EMP-02'!G51</f>
        <v>0</v>
      </c>
      <c r="G26" s="6">
        <f>'EMP-02'!H51</f>
        <v>0</v>
      </c>
      <c r="H26" s="6">
        <f>'EMP-02'!J51</f>
        <v>0</v>
      </c>
      <c r="I26" s="6">
        <f>'EMP-02'!K51</f>
        <v>0</v>
      </c>
    </row>
    <row r="27" spans="1:9">
      <c r="A27" s="5" t="str">
        <f>IF('EMP-02'!A52="","",'EMP-02'!A52)</f>
        <v/>
      </c>
      <c r="B27" s="5" t="str">
        <f>IF('EMP-02'!B52="","",'EMP-02'!B52)</f>
        <v/>
      </c>
      <c r="C27" s="6">
        <f>'EMP-02'!C52</f>
        <v>0</v>
      </c>
      <c r="D27" s="6">
        <f>'EMP-02'!D52</f>
        <v>0</v>
      </c>
      <c r="E27" s="6">
        <f>'EMP-02'!E52</f>
        <v>0</v>
      </c>
      <c r="F27" s="6">
        <f>'EMP-02'!G52</f>
        <v>0</v>
      </c>
      <c r="G27" s="6">
        <f>'EMP-02'!H52</f>
        <v>0</v>
      </c>
      <c r="H27" s="6">
        <f>'EMP-02'!J52</f>
        <v>0</v>
      </c>
      <c r="I27" s="6">
        <f>'EMP-02'!K52</f>
        <v>0</v>
      </c>
    </row>
    <row r="28" spans="1:9">
      <c r="A28" s="5" t="str">
        <f>IF('EMP-02'!A53="","",'EMP-02'!A53)</f>
        <v/>
      </c>
      <c r="B28" s="5" t="str">
        <f>IF('EMP-02'!B53="","",'EMP-02'!B53)</f>
        <v/>
      </c>
      <c r="C28" s="6">
        <f>'EMP-02'!C53</f>
        <v>0</v>
      </c>
      <c r="D28" s="6">
        <f>'EMP-02'!D53</f>
        <v>0</v>
      </c>
      <c r="E28" s="6">
        <f>'EMP-02'!E53</f>
        <v>0</v>
      </c>
      <c r="F28" s="6">
        <f>'EMP-02'!G53</f>
        <v>0</v>
      </c>
      <c r="G28" s="6">
        <f>'EMP-02'!H53</f>
        <v>0</v>
      </c>
      <c r="H28" s="6">
        <f>'EMP-02'!J53</f>
        <v>0</v>
      </c>
      <c r="I28" s="6">
        <f>'EMP-02'!K53</f>
        <v>0</v>
      </c>
    </row>
    <row r="29" spans="1:9">
      <c r="A29" s="5" t="str">
        <f>IF('EMP-02'!A54="","",'EMP-02'!A54)</f>
        <v/>
      </c>
      <c r="B29" s="5" t="str">
        <f>IF('EMP-02'!B54="","",'EMP-02'!B54)</f>
        <v/>
      </c>
      <c r="C29" s="6">
        <f>'EMP-02'!C54</f>
        <v>0</v>
      </c>
      <c r="D29" s="6">
        <f>'EMP-02'!D54</f>
        <v>0</v>
      </c>
      <c r="E29" s="6">
        <f>'EMP-02'!E54</f>
        <v>0</v>
      </c>
      <c r="F29" s="6">
        <f>'EMP-02'!G54</f>
        <v>0</v>
      </c>
      <c r="G29" s="6">
        <f>'EMP-02'!H54</f>
        <v>0</v>
      </c>
      <c r="H29" s="6">
        <f>'EMP-02'!J54</f>
        <v>0</v>
      </c>
      <c r="I29" s="6">
        <f>'EMP-02'!K54</f>
        <v>0</v>
      </c>
    </row>
    <row r="30" spans="1:9">
      <c r="A30" s="5" t="str">
        <f>IF('EMP-02'!A55="","",'EMP-02'!A55)</f>
        <v/>
      </c>
      <c r="B30" s="5" t="str">
        <f>IF('EMP-02'!B55="","",'EMP-02'!B55)</f>
        <v/>
      </c>
      <c r="C30" s="6">
        <f>'EMP-02'!C55</f>
        <v>0</v>
      </c>
      <c r="D30" s="6">
        <f>'EMP-02'!D55</f>
        <v>0</v>
      </c>
      <c r="E30" s="6">
        <f>'EMP-02'!E55</f>
        <v>0</v>
      </c>
      <c r="F30" s="6">
        <f>'EMP-02'!G55</f>
        <v>0</v>
      </c>
      <c r="G30" s="6">
        <f>'EMP-02'!H55</f>
        <v>0</v>
      </c>
      <c r="H30" s="6">
        <f>'EMP-02'!J55</f>
        <v>0</v>
      </c>
      <c r="I30" s="6">
        <f>'EMP-02'!K55</f>
        <v>0</v>
      </c>
    </row>
    <row r="31" spans="1:9">
      <c r="A31" s="5" t="str">
        <f>IF('EMP-02'!A56="","",'EMP-02'!A56)</f>
        <v/>
      </c>
      <c r="B31" s="5" t="str">
        <f>IF('EMP-02'!B56="","",'EMP-02'!B56)</f>
        <v/>
      </c>
      <c r="C31" s="6">
        <f>'EMP-02'!C56</f>
        <v>0</v>
      </c>
      <c r="D31" s="6">
        <f>'EMP-02'!D56</f>
        <v>0</v>
      </c>
      <c r="E31" s="6">
        <f>'EMP-02'!E56</f>
        <v>0</v>
      </c>
      <c r="F31" s="6">
        <f>'EMP-02'!G56</f>
        <v>0</v>
      </c>
      <c r="G31" s="6">
        <f>'EMP-02'!H56</f>
        <v>0</v>
      </c>
      <c r="H31" s="6">
        <f>'EMP-02'!J56</f>
        <v>0</v>
      </c>
      <c r="I31" s="6">
        <f>'EMP-02'!K56</f>
        <v>0</v>
      </c>
    </row>
    <row r="32" spans="1:9">
      <c r="A32" s="5" t="str">
        <f>IF('EMP-02'!A57="","",'EMP-02'!A57)</f>
        <v/>
      </c>
      <c r="B32" s="5" t="str">
        <f>IF('EMP-02'!B57="","",'EMP-02'!B57)</f>
        <v/>
      </c>
      <c r="C32" s="6">
        <f>'EMP-02'!C57</f>
        <v>0</v>
      </c>
      <c r="D32" s="6">
        <f>'EMP-02'!D57</f>
        <v>0</v>
      </c>
      <c r="E32" s="6">
        <f>'EMP-02'!E57</f>
        <v>0</v>
      </c>
      <c r="F32" s="6">
        <f>'EMP-02'!G57</f>
        <v>0</v>
      </c>
      <c r="G32" s="6">
        <f>'EMP-02'!H57</f>
        <v>0</v>
      </c>
      <c r="H32" s="6">
        <f>'EMP-02'!J57</f>
        <v>0</v>
      </c>
      <c r="I32" s="6">
        <f>'EMP-02'!K57</f>
        <v>0</v>
      </c>
    </row>
    <row r="33" spans="1:9">
      <c r="A33" s="5" t="str">
        <f>IF('EMP-02'!A58="","",'EMP-02'!A58)</f>
        <v/>
      </c>
      <c r="B33" s="5" t="str">
        <f>IF('EMP-02'!B58="","",'EMP-02'!B58)</f>
        <v/>
      </c>
      <c r="C33" s="6">
        <f>'EMP-02'!C58</f>
        <v>0</v>
      </c>
      <c r="D33" s="6">
        <f>'EMP-02'!D58</f>
        <v>0</v>
      </c>
      <c r="E33" s="6">
        <f>'EMP-02'!E58</f>
        <v>0</v>
      </c>
      <c r="F33" s="6">
        <f>'EMP-02'!G58</f>
        <v>0</v>
      </c>
      <c r="G33" s="6">
        <f>'EMP-02'!H58</f>
        <v>0</v>
      </c>
      <c r="H33" s="6">
        <f>'EMP-02'!J58</f>
        <v>0</v>
      </c>
      <c r="I33" s="6">
        <f>'EMP-02'!K58</f>
        <v>0</v>
      </c>
    </row>
    <row r="34" spans="1:9">
      <c r="A34" s="5" t="str">
        <f>IF('EMP-02'!A59="","",'EMP-02'!A59)</f>
        <v/>
      </c>
      <c r="B34" s="5" t="str">
        <f>IF('EMP-02'!B59="","",'EMP-02'!B59)</f>
        <v/>
      </c>
      <c r="C34" s="6">
        <f>'EMP-02'!C59</f>
        <v>0</v>
      </c>
      <c r="D34" s="6">
        <f>'EMP-02'!D59</f>
        <v>0</v>
      </c>
      <c r="E34" s="6">
        <f>'EMP-02'!E59</f>
        <v>0</v>
      </c>
      <c r="F34" s="6">
        <f>'EMP-02'!G59</f>
        <v>0</v>
      </c>
      <c r="G34" s="6">
        <f>'EMP-02'!H59</f>
        <v>0</v>
      </c>
      <c r="H34" s="6">
        <f>'EMP-02'!J59</f>
        <v>0</v>
      </c>
      <c r="I34" s="6">
        <f>'EMP-02'!K59</f>
        <v>0</v>
      </c>
    </row>
    <row r="35" spans="1:9">
      <c r="A35" s="5" t="str">
        <f>IF('EMP-02'!A60="","",'EMP-02'!A60)</f>
        <v/>
      </c>
      <c r="B35" s="5" t="str">
        <f>IF('EMP-02'!B60="","",'EMP-02'!B60)</f>
        <v/>
      </c>
      <c r="C35" s="6">
        <f>'EMP-02'!C60</f>
        <v>0</v>
      </c>
      <c r="D35" s="6">
        <f>'EMP-02'!D60</f>
        <v>0</v>
      </c>
      <c r="E35" s="6">
        <f>'EMP-02'!E60</f>
        <v>0</v>
      </c>
      <c r="F35" s="6">
        <f>'EMP-02'!G60</f>
        <v>0</v>
      </c>
      <c r="G35" s="6">
        <f>'EMP-02'!H60</f>
        <v>0</v>
      </c>
      <c r="H35" s="6">
        <f>'EMP-02'!J60</f>
        <v>0</v>
      </c>
      <c r="I35" s="6">
        <f>'EMP-02'!K60</f>
        <v>0</v>
      </c>
    </row>
    <row r="36" spans="1:9">
      <c r="A36" s="5" t="str">
        <f>IF('EMP-02'!A61="","",'EMP-02'!A61)</f>
        <v/>
      </c>
      <c r="B36" s="5" t="str">
        <f>IF('EMP-02'!B61="","",'EMP-02'!B61)</f>
        <v/>
      </c>
      <c r="C36" s="6">
        <f>'EMP-02'!C61</f>
        <v>0</v>
      </c>
      <c r="D36" s="6">
        <f>'EMP-02'!D61</f>
        <v>0</v>
      </c>
      <c r="E36" s="6">
        <f>'EMP-02'!E61</f>
        <v>0</v>
      </c>
      <c r="F36" s="6">
        <f>'EMP-02'!G61</f>
        <v>0</v>
      </c>
      <c r="G36" s="6">
        <f>'EMP-02'!H61</f>
        <v>0</v>
      </c>
      <c r="H36" s="6">
        <f>'EMP-02'!J61</f>
        <v>0</v>
      </c>
      <c r="I36" s="6">
        <f>'EMP-02'!K61</f>
        <v>0</v>
      </c>
    </row>
    <row r="37" spans="1:9">
      <c r="A37" s="5" t="str">
        <f>IF('EMP-02'!A62="","",'EMP-02'!A62)</f>
        <v/>
      </c>
      <c r="B37" s="5" t="str">
        <f>IF('EMP-02'!B62="","",'EMP-02'!B62)</f>
        <v/>
      </c>
      <c r="C37" s="6">
        <f>'EMP-02'!C62</f>
        <v>0</v>
      </c>
      <c r="D37" s="6">
        <f>'EMP-02'!D62</f>
        <v>0</v>
      </c>
      <c r="E37" s="6">
        <f>'EMP-02'!E62</f>
        <v>0</v>
      </c>
      <c r="F37" s="6">
        <f>'EMP-02'!G62</f>
        <v>0</v>
      </c>
      <c r="G37" s="6">
        <f>'EMP-02'!H62</f>
        <v>0</v>
      </c>
      <c r="H37" s="6">
        <f>'EMP-02'!J62</f>
        <v>0</v>
      </c>
      <c r="I37" s="6">
        <f>'EMP-02'!K62</f>
        <v>0</v>
      </c>
    </row>
    <row r="38" spans="1:9">
      <c r="A38" s="5" t="str">
        <f>IF('EMP-02'!A63="","",'EMP-02'!A63)</f>
        <v/>
      </c>
      <c r="B38" s="5" t="str">
        <f>IF('EMP-02'!B63="","",'EMP-02'!B63)</f>
        <v/>
      </c>
      <c r="C38" s="6">
        <f>'EMP-02'!C63</f>
        <v>0</v>
      </c>
      <c r="D38" s="6">
        <f>'EMP-02'!D63</f>
        <v>0</v>
      </c>
      <c r="E38" s="6">
        <f>'EMP-02'!E63</f>
        <v>0</v>
      </c>
      <c r="F38" s="6">
        <f>'EMP-02'!G63</f>
        <v>0</v>
      </c>
      <c r="G38" s="6">
        <f>'EMP-02'!H63</f>
        <v>0</v>
      </c>
      <c r="H38" s="6">
        <f>'EMP-02'!J63</f>
        <v>0</v>
      </c>
      <c r="I38" s="6">
        <f>'EMP-02'!K63</f>
        <v>0</v>
      </c>
    </row>
    <row r="39" spans="1:9">
      <c r="A39" s="5" t="str">
        <f>IF('EMP-02'!A64="","",'EMP-02'!A64)</f>
        <v/>
      </c>
      <c r="B39" s="5" t="str">
        <f>IF('EMP-02'!B64="","",'EMP-02'!B64)</f>
        <v/>
      </c>
      <c r="C39" s="6">
        <f>'EMP-02'!C64</f>
        <v>0</v>
      </c>
      <c r="D39" s="6">
        <f>'EMP-02'!D64</f>
        <v>0</v>
      </c>
      <c r="E39" s="6">
        <f>'EMP-02'!E64</f>
        <v>0</v>
      </c>
      <c r="F39" s="6">
        <f>'EMP-02'!G64</f>
        <v>0</v>
      </c>
      <c r="G39" s="6">
        <f>'EMP-02'!H64</f>
        <v>0</v>
      </c>
      <c r="H39" s="6">
        <f>'EMP-02'!J64</f>
        <v>0</v>
      </c>
      <c r="I39" s="6">
        <f>'EMP-02'!K64</f>
        <v>0</v>
      </c>
    </row>
    <row r="40" spans="1:9">
      <c r="A40" s="5" t="str">
        <f>IF('EMP-02'!A65="","",'EMP-02'!A65)</f>
        <v/>
      </c>
      <c r="B40" s="5" t="str">
        <f>IF('EMP-02'!B65="","",'EMP-02'!B65)</f>
        <v/>
      </c>
      <c r="C40" s="6">
        <f>'EMP-02'!C65</f>
        <v>0</v>
      </c>
      <c r="D40" s="6">
        <f>'EMP-02'!D65</f>
        <v>0</v>
      </c>
      <c r="E40" s="6">
        <f>'EMP-02'!E65</f>
        <v>0</v>
      </c>
      <c r="F40" s="6">
        <f>'EMP-02'!G65</f>
        <v>0</v>
      </c>
      <c r="G40" s="6">
        <f>'EMP-02'!H65</f>
        <v>0</v>
      </c>
      <c r="H40" s="6">
        <f>'EMP-02'!J65</f>
        <v>0</v>
      </c>
      <c r="I40" s="6">
        <f>'EMP-02'!K65</f>
        <v>0</v>
      </c>
    </row>
    <row r="41" spans="1:9">
      <c r="A41" s="5" t="str">
        <f>IF('EMP-02'!A66="","",'EMP-02'!A66)</f>
        <v/>
      </c>
      <c r="B41" s="5" t="str">
        <f>IF('EMP-02'!B66="","",'EMP-02'!B66)</f>
        <v/>
      </c>
      <c r="C41" s="6">
        <f>'EMP-02'!C66</f>
        <v>0</v>
      </c>
      <c r="D41" s="6">
        <f>'EMP-02'!D66</f>
        <v>0</v>
      </c>
      <c r="E41" s="6">
        <f>'EMP-02'!E66</f>
        <v>0</v>
      </c>
      <c r="F41" s="6">
        <f>'EMP-02'!G66</f>
        <v>0</v>
      </c>
      <c r="G41" s="6">
        <f>'EMP-02'!H66</f>
        <v>0</v>
      </c>
      <c r="H41" s="6">
        <f>'EMP-02'!J66</f>
        <v>0</v>
      </c>
      <c r="I41" s="6">
        <f>'EMP-02'!K66</f>
        <v>0</v>
      </c>
    </row>
    <row r="42" spans="1:9">
      <c r="A42" s="5" t="str">
        <f>IF('EMP-02'!A67="","",'EMP-02'!A67)</f>
        <v/>
      </c>
      <c r="B42" s="5" t="str">
        <f>IF('EMP-02'!B67="","",'EMP-02'!B67)</f>
        <v/>
      </c>
      <c r="C42" s="6">
        <f>'EMP-02'!C67</f>
        <v>0</v>
      </c>
      <c r="D42" s="6">
        <f>'EMP-02'!D67</f>
        <v>0</v>
      </c>
      <c r="E42" s="6">
        <f>'EMP-02'!E67</f>
        <v>0</v>
      </c>
      <c r="F42" s="6">
        <f>'EMP-02'!G67</f>
        <v>0</v>
      </c>
      <c r="G42" s="6">
        <f>'EMP-02'!H67</f>
        <v>0</v>
      </c>
      <c r="H42" s="6">
        <f>'EMP-02'!J67</f>
        <v>0</v>
      </c>
      <c r="I42" s="6">
        <f>'EMP-02'!K67</f>
        <v>0</v>
      </c>
    </row>
    <row r="43" spans="1:9">
      <c r="A43" s="5" t="str">
        <f>IF('EMP-02'!A68="","",'EMP-02'!A68)</f>
        <v/>
      </c>
      <c r="B43" s="5" t="str">
        <f>IF('EMP-02'!B68="","",'EMP-02'!B68)</f>
        <v/>
      </c>
      <c r="C43" s="6">
        <f>'EMP-02'!C68</f>
        <v>0</v>
      </c>
      <c r="D43" s="6">
        <f>'EMP-02'!D68</f>
        <v>0</v>
      </c>
      <c r="E43" s="6">
        <f>'EMP-02'!E68</f>
        <v>0</v>
      </c>
      <c r="F43" s="6">
        <f>'EMP-02'!G68</f>
        <v>0</v>
      </c>
      <c r="G43" s="6">
        <f>'EMP-02'!H68</f>
        <v>0</v>
      </c>
      <c r="H43" s="6">
        <f>'EMP-02'!J68</f>
        <v>0</v>
      </c>
      <c r="I43" s="6">
        <f>'EMP-02'!K68</f>
        <v>0</v>
      </c>
    </row>
    <row r="44" spans="1:9">
      <c r="A44" s="5" t="str">
        <f>IF('EMP-02'!A69="","",'EMP-02'!A69)</f>
        <v/>
      </c>
      <c r="B44" s="5" t="str">
        <f>IF('EMP-02'!B69="","",'EMP-02'!B69)</f>
        <v/>
      </c>
      <c r="C44" s="6">
        <f>'EMP-02'!C69</f>
        <v>0</v>
      </c>
      <c r="D44" s="6">
        <f>'EMP-02'!D69</f>
        <v>0</v>
      </c>
      <c r="E44" s="6">
        <f>'EMP-02'!E69</f>
        <v>0</v>
      </c>
      <c r="F44" s="6">
        <f>'EMP-02'!G69</f>
        <v>0</v>
      </c>
      <c r="G44" s="6">
        <f>'EMP-02'!H69</f>
        <v>0</v>
      </c>
      <c r="H44" s="6">
        <f>'EMP-02'!J69</f>
        <v>0</v>
      </c>
      <c r="I44" s="6">
        <f>'EMP-02'!K69</f>
        <v>0</v>
      </c>
    </row>
    <row r="45" spans="1:9">
      <c r="A45" s="5" t="str">
        <f>IF('EMP-02'!A70="","",'EMP-02'!A70)</f>
        <v/>
      </c>
      <c r="B45" s="5" t="str">
        <f>IF('EMP-02'!B70="","",'EMP-02'!B70)</f>
        <v/>
      </c>
      <c r="C45" s="6">
        <f>'EMP-02'!C70</f>
        <v>0</v>
      </c>
      <c r="D45" s="6">
        <f>'EMP-02'!D70</f>
        <v>0</v>
      </c>
      <c r="E45" s="6">
        <f>'EMP-02'!E70</f>
        <v>0</v>
      </c>
      <c r="F45" s="6">
        <f>'EMP-02'!G70</f>
        <v>0</v>
      </c>
      <c r="G45" s="6">
        <f>'EMP-02'!H70</f>
        <v>0</v>
      </c>
      <c r="H45" s="6">
        <f>'EMP-02'!J70</f>
        <v>0</v>
      </c>
      <c r="I45" s="6">
        <f>'EMP-02'!K70</f>
        <v>0</v>
      </c>
    </row>
    <row r="46" spans="1:9">
      <c r="A46" s="5" t="str">
        <f>IF('EMP-02'!A71="","",'EMP-02'!A71)</f>
        <v/>
      </c>
      <c r="B46" s="5" t="str">
        <f>IF('EMP-02'!B71="","",'EMP-02'!B71)</f>
        <v/>
      </c>
      <c r="C46" s="6">
        <f>'EMP-02'!C71</f>
        <v>0</v>
      </c>
      <c r="D46" s="6">
        <f>'EMP-02'!D71</f>
        <v>0</v>
      </c>
      <c r="E46" s="6">
        <f>'EMP-02'!E71</f>
        <v>0</v>
      </c>
      <c r="F46" s="6">
        <f>'EMP-02'!G71</f>
        <v>0</v>
      </c>
      <c r="G46" s="6">
        <f>'EMP-02'!H71</f>
        <v>0</v>
      </c>
      <c r="H46" s="6">
        <f>'EMP-02'!J71</f>
        <v>0</v>
      </c>
      <c r="I46" s="6">
        <f>'EMP-02'!K71</f>
        <v>0</v>
      </c>
    </row>
    <row r="47" spans="1:9">
      <c r="A47" s="5" t="str">
        <f>IF('EMP-02'!A72="","",'EMP-02'!A72)</f>
        <v/>
      </c>
      <c r="B47" s="5" t="str">
        <f>IF('EMP-02'!B72="","",'EMP-02'!B72)</f>
        <v/>
      </c>
      <c r="C47" s="6">
        <f>'EMP-02'!C72</f>
        <v>0</v>
      </c>
      <c r="D47" s="6">
        <f>'EMP-02'!D72</f>
        <v>0</v>
      </c>
      <c r="E47" s="6">
        <f>'EMP-02'!E72</f>
        <v>0</v>
      </c>
      <c r="F47" s="6">
        <f>'EMP-02'!G72</f>
        <v>0</v>
      </c>
      <c r="G47" s="6">
        <f>'EMP-02'!H72</f>
        <v>0</v>
      </c>
      <c r="H47" s="6">
        <f>'EMP-02'!J72</f>
        <v>0</v>
      </c>
      <c r="I47" s="6">
        <f>'EMP-02'!K72</f>
        <v>0</v>
      </c>
    </row>
    <row r="48" spans="1:9">
      <c r="A48" s="5" t="str">
        <f>IF('EMP-02'!A73="","",'EMP-02'!A73)</f>
        <v/>
      </c>
      <c r="B48" s="5" t="str">
        <f>IF('EMP-02'!B73="","",'EMP-02'!B73)</f>
        <v/>
      </c>
      <c r="C48" s="6">
        <f>'EMP-02'!C73</f>
        <v>0</v>
      </c>
      <c r="D48" s="6">
        <f>'EMP-02'!D73</f>
        <v>0</v>
      </c>
      <c r="E48" s="6">
        <f>'EMP-02'!E73</f>
        <v>0</v>
      </c>
      <c r="F48" s="6">
        <f>'EMP-02'!G73</f>
        <v>0</v>
      </c>
      <c r="G48" s="6">
        <f>'EMP-02'!H73</f>
        <v>0</v>
      </c>
      <c r="H48" s="6">
        <f>'EMP-02'!J73</f>
        <v>0</v>
      </c>
      <c r="I48" s="6">
        <f>'EMP-02'!K73</f>
        <v>0</v>
      </c>
    </row>
    <row r="49" spans="1:9">
      <c r="A49" s="5" t="str">
        <f>IF('EMP-02'!A74="","",'EMP-02'!A74)</f>
        <v/>
      </c>
      <c r="B49" s="5" t="str">
        <f>IF('EMP-02'!B74="","",'EMP-02'!B74)</f>
        <v/>
      </c>
      <c r="C49" s="6">
        <f>'EMP-02'!C74</f>
        <v>0</v>
      </c>
      <c r="D49" s="6">
        <f>'EMP-02'!D74</f>
        <v>0</v>
      </c>
      <c r="E49" s="6">
        <f>'EMP-02'!E74</f>
        <v>0</v>
      </c>
      <c r="F49" s="6">
        <f>'EMP-02'!G74</f>
        <v>0</v>
      </c>
      <c r="G49" s="6">
        <f>'EMP-02'!H74</f>
        <v>0</v>
      </c>
      <c r="H49" s="6">
        <f>'EMP-02'!J74</f>
        <v>0</v>
      </c>
      <c r="I49" s="6">
        <f>'EMP-02'!K74</f>
        <v>0</v>
      </c>
    </row>
    <row r="50" spans="1:9">
      <c r="A50" s="5" t="str">
        <f>IF('EMP-02'!A75="","",'EMP-02'!A75)</f>
        <v/>
      </c>
      <c r="B50" s="5" t="str">
        <f>IF('EMP-02'!B75="","",'EMP-02'!B75)</f>
        <v/>
      </c>
      <c r="C50" s="6">
        <f>'EMP-02'!C75</f>
        <v>0</v>
      </c>
      <c r="D50" s="6">
        <f>'EMP-02'!D75</f>
        <v>0</v>
      </c>
      <c r="E50" s="6">
        <f>'EMP-02'!E75</f>
        <v>0</v>
      </c>
      <c r="F50" s="6">
        <f>'EMP-02'!G75</f>
        <v>0</v>
      </c>
      <c r="G50" s="6">
        <f>'EMP-02'!H75</f>
        <v>0</v>
      </c>
      <c r="H50" s="6">
        <f>'EMP-02'!J75</f>
        <v>0</v>
      </c>
      <c r="I50" s="6">
        <f>'EMP-02'!K75</f>
        <v>0</v>
      </c>
    </row>
    <row r="51" spans="1:9">
      <c r="A51" s="5" t="str">
        <f>IF('EMP-02'!A76="","",'EMP-02'!A76)</f>
        <v/>
      </c>
      <c r="B51" s="5" t="str">
        <f>IF('EMP-02'!B76="","",'EMP-02'!B76)</f>
        <v/>
      </c>
      <c r="C51" s="6">
        <f>'EMP-02'!C76</f>
        <v>0</v>
      </c>
      <c r="D51" s="6">
        <f>'EMP-02'!D76</f>
        <v>0</v>
      </c>
      <c r="E51" s="6">
        <f>'EMP-02'!E76</f>
        <v>0</v>
      </c>
      <c r="F51" s="6">
        <f>'EMP-02'!G76</f>
        <v>0</v>
      </c>
      <c r="G51" s="6">
        <f>'EMP-02'!H76</f>
        <v>0</v>
      </c>
      <c r="H51" s="6">
        <f>'EMP-02'!J76</f>
        <v>0</v>
      </c>
      <c r="I51" s="6">
        <f>'EMP-02'!K76</f>
        <v>0</v>
      </c>
    </row>
    <row r="52" spans="1:9">
      <c r="A52" s="5" t="str">
        <f>IF('EMP-02'!A77="","",'EMP-02'!A77)</f>
        <v/>
      </c>
      <c r="B52" s="5" t="str">
        <f>IF('EMP-02'!B77="","",'EMP-02'!B77)</f>
        <v/>
      </c>
      <c r="C52" s="6">
        <f>'EMP-02'!C77</f>
        <v>0</v>
      </c>
      <c r="D52" s="6">
        <f>'EMP-02'!D77</f>
        <v>0</v>
      </c>
      <c r="E52" s="6">
        <f>'EMP-02'!E77</f>
        <v>0</v>
      </c>
      <c r="F52" s="6">
        <f>'EMP-02'!G77</f>
        <v>0</v>
      </c>
      <c r="G52" s="6">
        <f>'EMP-02'!H77</f>
        <v>0</v>
      </c>
      <c r="H52" s="6">
        <f>'EMP-02'!J77</f>
        <v>0</v>
      </c>
      <c r="I52" s="6">
        <f>'EMP-02'!K77</f>
        <v>0</v>
      </c>
    </row>
    <row r="53" spans="1:9">
      <c r="A53" s="5" t="str">
        <f>IF('EMP-02'!A78="","",'EMP-02'!A78)</f>
        <v/>
      </c>
      <c r="B53" s="5" t="str">
        <f>IF('EMP-02'!B78="","",'EMP-02'!B78)</f>
        <v/>
      </c>
      <c r="C53" s="6">
        <f>'EMP-02'!C78</f>
        <v>0</v>
      </c>
      <c r="D53" s="6">
        <f>'EMP-02'!D78</f>
        <v>0</v>
      </c>
      <c r="E53" s="6">
        <f>'EMP-02'!E78</f>
        <v>0</v>
      </c>
      <c r="F53" s="6">
        <f>'EMP-02'!G78</f>
        <v>0</v>
      </c>
      <c r="G53" s="6">
        <f>'EMP-02'!H78</f>
        <v>0</v>
      </c>
      <c r="H53" s="6">
        <f>'EMP-02'!J78</f>
        <v>0</v>
      </c>
      <c r="I53" s="6">
        <f>'EMP-02'!K78</f>
        <v>0</v>
      </c>
    </row>
    <row r="54" spans="1:9">
      <c r="A54" s="5" t="str">
        <f>IF('EMP-02'!A79="","",'EMP-02'!A79)</f>
        <v/>
      </c>
      <c r="B54" s="5" t="str">
        <f>IF('EMP-02'!B79="","",'EMP-02'!B79)</f>
        <v/>
      </c>
      <c r="C54" s="6">
        <f>'EMP-02'!C79</f>
        <v>0</v>
      </c>
      <c r="D54" s="6">
        <f>'EMP-02'!D79</f>
        <v>0</v>
      </c>
      <c r="E54" s="6">
        <f>'EMP-02'!E79</f>
        <v>0</v>
      </c>
      <c r="F54" s="6">
        <f>'EMP-02'!G79</f>
        <v>0</v>
      </c>
      <c r="G54" s="6">
        <f>'EMP-02'!H79</f>
        <v>0</v>
      </c>
      <c r="H54" s="6">
        <f>'EMP-02'!J79</f>
        <v>0</v>
      </c>
      <c r="I54" s="6">
        <f>'EMP-02'!K79</f>
        <v>0</v>
      </c>
    </row>
    <row r="55" spans="1:9">
      <c r="A55" s="5" t="str">
        <f>IF('EMP-02'!A80="","",'EMP-02'!A80)</f>
        <v/>
      </c>
      <c r="B55" s="5" t="str">
        <f>IF('EMP-02'!B80="","",'EMP-02'!B80)</f>
        <v/>
      </c>
      <c r="C55" s="6">
        <f>'EMP-02'!C80</f>
        <v>0</v>
      </c>
      <c r="D55" s="6">
        <f>'EMP-02'!D80</f>
        <v>0</v>
      </c>
      <c r="E55" s="6">
        <f>'EMP-02'!E80</f>
        <v>0</v>
      </c>
      <c r="F55" s="6">
        <f>'EMP-02'!G80</f>
        <v>0</v>
      </c>
      <c r="G55" s="6">
        <f>'EMP-02'!H80</f>
        <v>0</v>
      </c>
      <c r="H55" s="6">
        <f>'EMP-02'!J80</f>
        <v>0</v>
      </c>
      <c r="I55" s="6">
        <f>'EMP-02'!K80</f>
        <v>0</v>
      </c>
    </row>
    <row r="56" spans="1:9">
      <c r="A56" s="5" t="str">
        <f>IF('EMP-02'!A81="","",'EMP-02'!A81)</f>
        <v/>
      </c>
      <c r="B56" s="5" t="str">
        <f>IF('EMP-02'!B81="","",'EMP-02'!B81)</f>
        <v/>
      </c>
      <c r="C56" s="6">
        <f>'EMP-02'!C81</f>
        <v>0</v>
      </c>
      <c r="D56" s="6">
        <f>'EMP-02'!D81</f>
        <v>0</v>
      </c>
      <c r="E56" s="6">
        <f>'EMP-02'!E81</f>
        <v>0</v>
      </c>
      <c r="F56" s="6">
        <f>'EMP-02'!G81</f>
        <v>0</v>
      </c>
      <c r="G56" s="6">
        <f>'EMP-02'!H81</f>
        <v>0</v>
      </c>
      <c r="H56" s="6">
        <f>'EMP-02'!J81</f>
        <v>0</v>
      </c>
      <c r="I56" s="6">
        <f>'EMP-02'!K81</f>
        <v>0</v>
      </c>
    </row>
    <row r="57" spans="1:9">
      <c r="A57" s="5" t="str">
        <f>IF('EMP-02'!A82="","",'EMP-02'!A82)</f>
        <v/>
      </c>
      <c r="B57" s="5" t="str">
        <f>IF('EMP-02'!B82="","",'EMP-02'!B82)</f>
        <v/>
      </c>
      <c r="C57" s="6">
        <f>'EMP-02'!C82</f>
        <v>0</v>
      </c>
      <c r="D57" s="6">
        <f>'EMP-02'!D82</f>
        <v>0</v>
      </c>
      <c r="E57" s="6">
        <f>'EMP-02'!E82</f>
        <v>0</v>
      </c>
      <c r="F57" s="6">
        <f>'EMP-02'!G82</f>
        <v>0</v>
      </c>
      <c r="G57" s="6">
        <f>'EMP-02'!H82</f>
        <v>0</v>
      </c>
      <c r="H57" s="6">
        <f>'EMP-02'!J82</f>
        <v>0</v>
      </c>
      <c r="I57" s="6">
        <f>'EMP-02'!K82</f>
        <v>0</v>
      </c>
    </row>
    <row r="58" spans="1:9">
      <c r="A58" s="5" t="str">
        <f>IF('EMP-02'!A83="","",'EMP-02'!A83)</f>
        <v/>
      </c>
      <c r="B58" s="5" t="str">
        <f>IF('EMP-02'!B83="","",'EMP-02'!B83)</f>
        <v/>
      </c>
      <c r="C58" s="6">
        <f>'EMP-02'!C83</f>
        <v>0</v>
      </c>
      <c r="D58" s="6">
        <f>'EMP-02'!D83</f>
        <v>0</v>
      </c>
      <c r="E58" s="6">
        <f>'EMP-02'!E83</f>
        <v>0</v>
      </c>
      <c r="F58" s="6">
        <f>'EMP-02'!G83</f>
        <v>0</v>
      </c>
      <c r="G58" s="6">
        <f>'EMP-02'!H83</f>
        <v>0</v>
      </c>
      <c r="H58" s="6">
        <f>'EMP-02'!J83</f>
        <v>0</v>
      </c>
      <c r="I58" s="6">
        <f>'EMP-02'!K83</f>
        <v>0</v>
      </c>
    </row>
    <row r="59" spans="1:9">
      <c r="A59" s="5" t="str">
        <f>IF('EMP-02'!A84="","",'EMP-02'!A84)</f>
        <v/>
      </c>
      <c r="B59" s="5" t="str">
        <f>IF('EMP-02'!B84="","",'EMP-02'!B84)</f>
        <v/>
      </c>
      <c r="C59" s="6">
        <f>'EMP-02'!C84</f>
        <v>0</v>
      </c>
      <c r="D59" s="6">
        <f>'EMP-02'!D84</f>
        <v>0</v>
      </c>
      <c r="E59" s="6">
        <f>'EMP-02'!E84</f>
        <v>0</v>
      </c>
      <c r="F59" s="6">
        <f>'EMP-02'!G84</f>
        <v>0</v>
      </c>
      <c r="G59" s="6">
        <f>'EMP-02'!H84</f>
        <v>0</v>
      </c>
      <c r="H59" s="6">
        <f>'EMP-02'!J84</f>
        <v>0</v>
      </c>
      <c r="I59" s="6">
        <f>'EMP-02'!K84</f>
        <v>0</v>
      </c>
    </row>
    <row r="60" spans="1:9">
      <c r="A60" s="5" t="str">
        <f>IF('EMP-02'!A85="","",'EMP-02'!A85)</f>
        <v/>
      </c>
      <c r="B60" s="5" t="str">
        <f>IF('EMP-02'!B85="","",'EMP-02'!B85)</f>
        <v/>
      </c>
      <c r="C60" s="6">
        <f>'EMP-02'!C85</f>
        <v>0</v>
      </c>
      <c r="D60" s="6">
        <f>'EMP-02'!D85</f>
        <v>0</v>
      </c>
      <c r="E60" s="6">
        <f>'EMP-02'!E85</f>
        <v>0</v>
      </c>
      <c r="F60" s="6">
        <f>'EMP-02'!G85</f>
        <v>0</v>
      </c>
      <c r="G60" s="6">
        <f>'EMP-02'!H85</f>
        <v>0</v>
      </c>
      <c r="H60" s="6">
        <f>'EMP-02'!J85</f>
        <v>0</v>
      </c>
      <c r="I60" s="6">
        <f>'EMP-02'!K85</f>
        <v>0</v>
      </c>
    </row>
    <row r="61" spans="1:9">
      <c r="A61" s="5" t="str">
        <f>IF('EMP-02'!A86="","",'EMP-02'!A86)</f>
        <v/>
      </c>
      <c r="B61" s="5" t="str">
        <f>IF('EMP-02'!B86="","",'EMP-02'!B86)</f>
        <v/>
      </c>
      <c r="C61" s="6">
        <f>'EMP-02'!C86</f>
        <v>0</v>
      </c>
      <c r="D61" s="6">
        <f>'EMP-02'!D86</f>
        <v>0</v>
      </c>
      <c r="E61" s="6">
        <f>'EMP-02'!E86</f>
        <v>0</v>
      </c>
      <c r="F61" s="6">
        <f>'EMP-02'!G86</f>
        <v>0</v>
      </c>
      <c r="G61" s="6">
        <f>'EMP-02'!H86</f>
        <v>0</v>
      </c>
      <c r="H61" s="6">
        <f>'EMP-02'!J86</f>
        <v>0</v>
      </c>
      <c r="I61" s="6">
        <f>'EMP-02'!K86</f>
        <v>0</v>
      </c>
    </row>
    <row r="62" spans="1:9">
      <c r="A62" s="5" t="str">
        <f>IF('EMP-02'!A87="","",'EMP-02'!A87)</f>
        <v/>
      </c>
      <c r="B62" s="5" t="str">
        <f>IF('EMP-02'!B87="","",'EMP-02'!B87)</f>
        <v/>
      </c>
      <c r="C62" s="6">
        <f>'EMP-02'!C87</f>
        <v>0</v>
      </c>
      <c r="D62" s="6">
        <f>'EMP-02'!D87</f>
        <v>0</v>
      </c>
      <c r="E62" s="6">
        <f>'EMP-02'!E87</f>
        <v>0</v>
      </c>
      <c r="F62" s="6">
        <f>'EMP-02'!G87</f>
        <v>0</v>
      </c>
      <c r="G62" s="6">
        <f>'EMP-02'!H87</f>
        <v>0</v>
      </c>
      <c r="H62" s="6">
        <f>'EMP-02'!J87</f>
        <v>0</v>
      </c>
      <c r="I62" s="6">
        <f>'EMP-02'!K87</f>
        <v>0</v>
      </c>
    </row>
    <row r="63" spans="1:9">
      <c r="A63" s="5" t="str">
        <f>IF('EMP-02'!A88="","",'EMP-02'!A88)</f>
        <v/>
      </c>
      <c r="B63" s="5" t="str">
        <f>IF('EMP-02'!B88="","",'EMP-02'!B88)</f>
        <v/>
      </c>
      <c r="C63" s="6">
        <f>'EMP-02'!C88</f>
        <v>0</v>
      </c>
      <c r="D63" s="6">
        <f>'EMP-02'!D88</f>
        <v>0</v>
      </c>
      <c r="E63" s="6">
        <f>'EMP-02'!E88</f>
        <v>0</v>
      </c>
      <c r="F63" s="6">
        <f>'EMP-02'!G88</f>
        <v>0</v>
      </c>
      <c r="G63" s="6">
        <f>'EMP-02'!H88</f>
        <v>0</v>
      </c>
      <c r="H63" s="6">
        <f>'EMP-02'!J88</f>
        <v>0</v>
      </c>
      <c r="I63" s="6">
        <f>'EMP-02'!K88</f>
        <v>0</v>
      </c>
    </row>
    <row r="64" spans="1:9">
      <c r="A64" s="5" t="str">
        <f>IF('EMP-02'!A89="","",'EMP-02'!A89)</f>
        <v/>
      </c>
      <c r="B64" s="5" t="str">
        <f>IF('EMP-02'!B89="","",'EMP-02'!B89)</f>
        <v/>
      </c>
      <c r="C64" s="6">
        <f>'EMP-02'!C89</f>
        <v>0</v>
      </c>
      <c r="D64" s="6">
        <f>'EMP-02'!D89</f>
        <v>0</v>
      </c>
      <c r="E64" s="6">
        <f>'EMP-02'!E89</f>
        <v>0</v>
      </c>
      <c r="F64" s="6">
        <f>'EMP-02'!G89</f>
        <v>0</v>
      </c>
      <c r="G64" s="6">
        <f>'EMP-02'!H89</f>
        <v>0</v>
      </c>
      <c r="H64" s="6">
        <f>'EMP-02'!J89</f>
        <v>0</v>
      </c>
      <c r="I64" s="6">
        <f>'EMP-02'!K89</f>
        <v>0</v>
      </c>
    </row>
    <row r="65" spans="1:9">
      <c r="A65" s="5" t="str">
        <f>IF('EMP-02'!A90="","",'EMP-02'!A90)</f>
        <v/>
      </c>
      <c r="B65" s="5" t="str">
        <f>IF('EMP-02'!B90="","",'EMP-02'!B90)</f>
        <v/>
      </c>
      <c r="C65" s="6">
        <f>'EMP-02'!C90</f>
        <v>0</v>
      </c>
      <c r="D65" s="6">
        <f>'EMP-02'!D90</f>
        <v>0</v>
      </c>
      <c r="E65" s="6">
        <f>'EMP-02'!E90</f>
        <v>0</v>
      </c>
      <c r="F65" s="6">
        <f>'EMP-02'!G90</f>
        <v>0</v>
      </c>
      <c r="G65" s="6">
        <f>'EMP-02'!H90</f>
        <v>0</v>
      </c>
      <c r="H65" s="6">
        <f>'EMP-02'!J90</f>
        <v>0</v>
      </c>
      <c r="I65" s="6">
        <f>'EMP-02'!K90</f>
        <v>0</v>
      </c>
    </row>
    <row r="66" spans="1:9">
      <c r="A66" s="5" t="str">
        <f>IF('EMP-02'!A91="","",'EMP-02'!A91)</f>
        <v/>
      </c>
      <c r="B66" s="5" t="str">
        <f>IF('EMP-02'!B91="","",'EMP-02'!B91)</f>
        <v/>
      </c>
      <c r="C66" s="6">
        <f>'EMP-02'!C91</f>
        <v>0</v>
      </c>
      <c r="D66" s="6">
        <f>'EMP-02'!D91</f>
        <v>0</v>
      </c>
      <c r="E66" s="6">
        <f>'EMP-02'!E91</f>
        <v>0</v>
      </c>
      <c r="F66" s="6">
        <f>'EMP-02'!G91</f>
        <v>0</v>
      </c>
      <c r="G66" s="6">
        <f>'EMP-02'!H91</f>
        <v>0</v>
      </c>
      <c r="H66" s="6">
        <f>'EMP-02'!J91</f>
        <v>0</v>
      </c>
      <c r="I66" s="6">
        <f>'EMP-02'!K91</f>
        <v>0</v>
      </c>
    </row>
    <row r="67" spans="1:9">
      <c r="A67" s="5" t="str">
        <f>IF('EMP-02'!A92="","",'EMP-02'!A92)</f>
        <v/>
      </c>
      <c r="B67" s="5" t="str">
        <f>IF('EMP-02'!B92="","",'EMP-02'!B92)</f>
        <v/>
      </c>
      <c r="C67" s="6">
        <f>'EMP-02'!C92</f>
        <v>0</v>
      </c>
      <c r="D67" s="6">
        <f>'EMP-02'!D92</f>
        <v>0</v>
      </c>
      <c r="E67" s="6">
        <f>'EMP-02'!E92</f>
        <v>0</v>
      </c>
      <c r="F67" s="6">
        <f>'EMP-02'!G92</f>
        <v>0</v>
      </c>
      <c r="G67" s="6">
        <f>'EMP-02'!H92</f>
        <v>0</v>
      </c>
      <c r="H67" s="6">
        <f>'EMP-02'!J92</f>
        <v>0</v>
      </c>
      <c r="I67" s="6">
        <f>'EMP-02'!K92</f>
        <v>0</v>
      </c>
    </row>
    <row r="68" spans="1:9">
      <c r="A68" s="5" t="str">
        <f>IF('EMP-02'!A93="","",'EMP-02'!A93)</f>
        <v/>
      </c>
      <c r="B68" s="5" t="str">
        <f>IF('EMP-02'!B93="","",'EMP-02'!B93)</f>
        <v/>
      </c>
      <c r="C68" s="6">
        <f>'EMP-02'!C93</f>
        <v>0</v>
      </c>
      <c r="D68" s="6">
        <f>'EMP-02'!D93</f>
        <v>0</v>
      </c>
      <c r="E68" s="6">
        <f>'EMP-02'!E93</f>
        <v>0</v>
      </c>
      <c r="F68" s="6">
        <f>'EMP-02'!G93</f>
        <v>0</v>
      </c>
      <c r="G68" s="6">
        <f>'EMP-02'!H93</f>
        <v>0</v>
      </c>
      <c r="H68" s="6">
        <f>'EMP-02'!J93</f>
        <v>0</v>
      </c>
      <c r="I68" s="6">
        <f>'EMP-02'!K93</f>
        <v>0</v>
      </c>
    </row>
    <row r="69" spans="1:9">
      <c r="A69" s="5" t="str">
        <f>IF('EMP-02'!A94="","",'EMP-02'!A94)</f>
        <v/>
      </c>
      <c r="B69" s="5" t="str">
        <f>IF('EMP-02'!B94="","",'EMP-02'!B94)</f>
        <v/>
      </c>
      <c r="C69" s="6">
        <f>'EMP-02'!C94</f>
        <v>0</v>
      </c>
      <c r="D69" s="6">
        <f>'EMP-02'!D94</f>
        <v>0</v>
      </c>
      <c r="E69" s="6">
        <f>'EMP-02'!E94</f>
        <v>0</v>
      </c>
      <c r="F69" s="6">
        <f>'EMP-02'!G94</f>
        <v>0</v>
      </c>
      <c r="G69" s="6">
        <f>'EMP-02'!H94</f>
        <v>0</v>
      </c>
      <c r="H69" s="6">
        <f>'EMP-02'!J94</f>
        <v>0</v>
      </c>
      <c r="I69" s="6">
        <f>'EMP-02'!K94</f>
        <v>0</v>
      </c>
    </row>
    <row r="70" spans="1:9">
      <c r="A70" s="5" t="str">
        <f>IF('EMP-02'!A95="","",'EMP-02'!A95)</f>
        <v/>
      </c>
      <c r="B70" s="5" t="str">
        <f>IF('EMP-02'!B95="","",'EMP-02'!B95)</f>
        <v/>
      </c>
      <c r="C70" s="6">
        <f>'EMP-02'!C95</f>
        <v>0</v>
      </c>
      <c r="D70" s="6">
        <f>'EMP-02'!D95</f>
        <v>0</v>
      </c>
      <c r="E70" s="6">
        <f>'EMP-02'!E95</f>
        <v>0</v>
      </c>
      <c r="F70" s="6">
        <f>'EMP-02'!G95</f>
        <v>0</v>
      </c>
      <c r="G70" s="6">
        <f>'EMP-02'!H95</f>
        <v>0</v>
      </c>
      <c r="H70" s="6">
        <f>'EMP-02'!J95</f>
        <v>0</v>
      </c>
      <c r="I70" s="6">
        <f>'EMP-02'!K95</f>
        <v>0</v>
      </c>
    </row>
    <row r="71" spans="1:9">
      <c r="A71" s="5" t="str">
        <f>IF('EMP-02'!A96="","",'EMP-02'!A96)</f>
        <v/>
      </c>
      <c r="B71" s="5" t="str">
        <f>IF('EMP-02'!B96="","",'EMP-02'!B96)</f>
        <v/>
      </c>
      <c r="C71" s="6">
        <f>'EMP-02'!C96</f>
        <v>0</v>
      </c>
      <c r="D71" s="6">
        <f>'EMP-02'!D96</f>
        <v>0</v>
      </c>
      <c r="E71" s="6">
        <f>'EMP-02'!E96</f>
        <v>0</v>
      </c>
      <c r="F71" s="6">
        <f>'EMP-02'!G96</f>
        <v>0</v>
      </c>
      <c r="G71" s="6">
        <f>'EMP-02'!H96</f>
        <v>0</v>
      </c>
      <c r="H71" s="6">
        <f>'EMP-02'!J96</f>
        <v>0</v>
      </c>
      <c r="I71" s="6">
        <f>'EMP-02'!K96</f>
        <v>0</v>
      </c>
    </row>
    <row r="72" spans="1:9">
      <c r="A72" s="5" t="str">
        <f>IF('EMP-02'!A97="","",'EMP-02'!A97)</f>
        <v/>
      </c>
      <c r="B72" s="5" t="str">
        <f>IF('EMP-02'!B97="","",'EMP-02'!B97)</f>
        <v/>
      </c>
      <c r="C72" s="6">
        <f>'EMP-02'!C97</f>
        <v>0</v>
      </c>
      <c r="D72" s="6">
        <f>'EMP-02'!D97</f>
        <v>0</v>
      </c>
      <c r="E72" s="6">
        <f>'EMP-02'!E97</f>
        <v>0</v>
      </c>
      <c r="F72" s="6">
        <f>'EMP-02'!G97</f>
        <v>0</v>
      </c>
      <c r="G72" s="6">
        <f>'EMP-02'!H97</f>
        <v>0</v>
      </c>
      <c r="H72" s="6">
        <f>'EMP-02'!J97</f>
        <v>0</v>
      </c>
      <c r="I72" s="6">
        <f>'EMP-02'!K97</f>
        <v>0</v>
      </c>
    </row>
    <row r="73" spans="1:9">
      <c r="A73" s="5" t="str">
        <f>IF('EMP-02'!A98="","",'EMP-02'!A98)</f>
        <v/>
      </c>
      <c r="B73" s="5" t="str">
        <f>IF('EMP-02'!B98="","",'EMP-02'!B98)</f>
        <v/>
      </c>
      <c r="C73" s="6">
        <f>'EMP-02'!C98</f>
        <v>0</v>
      </c>
      <c r="D73" s="6">
        <f>'EMP-02'!D98</f>
        <v>0</v>
      </c>
      <c r="E73" s="6">
        <f>'EMP-02'!E98</f>
        <v>0</v>
      </c>
      <c r="F73" s="6">
        <f>'EMP-02'!G98</f>
        <v>0</v>
      </c>
      <c r="G73" s="6">
        <f>'EMP-02'!H98</f>
        <v>0</v>
      </c>
      <c r="H73" s="6">
        <f>'EMP-02'!J98</f>
        <v>0</v>
      </c>
      <c r="I73" s="6">
        <f>'EMP-02'!K98</f>
        <v>0</v>
      </c>
    </row>
    <row r="74" spans="1:9">
      <c r="A74" s="5" t="str">
        <f>IF('EMP-02'!A99="","",'EMP-02'!A99)</f>
        <v/>
      </c>
      <c r="B74" s="5" t="str">
        <f>IF('EMP-02'!B99="","",'EMP-02'!B99)</f>
        <v/>
      </c>
      <c r="C74" s="6">
        <f>'EMP-02'!C99</f>
        <v>0</v>
      </c>
      <c r="D74" s="6">
        <f>'EMP-02'!D99</f>
        <v>0</v>
      </c>
      <c r="E74" s="6">
        <f>'EMP-02'!E99</f>
        <v>0</v>
      </c>
      <c r="F74" s="6">
        <f>'EMP-02'!G99</f>
        <v>0</v>
      </c>
      <c r="G74" s="6">
        <f>'EMP-02'!H99</f>
        <v>0</v>
      </c>
      <c r="H74" s="6">
        <f>'EMP-02'!J99</f>
        <v>0</v>
      </c>
      <c r="I74" s="6">
        <f>'EMP-02'!K99</f>
        <v>0</v>
      </c>
    </row>
    <row r="75" spans="1:9">
      <c r="A75" s="5" t="str">
        <f>IF('EMP-02'!A100="","",'EMP-02'!A100)</f>
        <v/>
      </c>
      <c r="B75" s="5" t="str">
        <f>IF('EMP-02'!B100="","",'EMP-02'!B100)</f>
        <v/>
      </c>
      <c r="C75" s="6">
        <f>'EMP-02'!C100</f>
        <v>0</v>
      </c>
      <c r="D75" s="6">
        <f>'EMP-02'!D100</f>
        <v>0</v>
      </c>
      <c r="E75" s="6">
        <f>'EMP-02'!E100</f>
        <v>0</v>
      </c>
      <c r="F75" s="6">
        <f>'EMP-02'!G100</f>
        <v>0</v>
      </c>
      <c r="G75" s="6">
        <f>'EMP-02'!H100</f>
        <v>0</v>
      </c>
      <c r="H75" s="6">
        <f>'EMP-02'!J100</f>
        <v>0</v>
      </c>
      <c r="I75" s="6">
        <f>'EMP-02'!K100</f>
        <v>0</v>
      </c>
    </row>
    <row r="76" spans="1:9">
      <c r="A76" s="5" t="str">
        <f>IF('EMP-02'!A101="","",'EMP-02'!A101)</f>
        <v/>
      </c>
      <c r="B76" s="5" t="str">
        <f>IF('EMP-02'!B101="","",'EMP-02'!B101)</f>
        <v/>
      </c>
      <c r="C76" s="6">
        <f>'EMP-02'!C101</f>
        <v>0</v>
      </c>
      <c r="D76" s="6">
        <f>'EMP-02'!D101</f>
        <v>0</v>
      </c>
      <c r="E76" s="6">
        <f>'EMP-02'!E101</f>
        <v>0</v>
      </c>
      <c r="F76" s="6">
        <f>'EMP-02'!G101</f>
        <v>0</v>
      </c>
      <c r="G76" s="6">
        <f>'EMP-02'!H101</f>
        <v>0</v>
      </c>
      <c r="H76" s="6">
        <f>'EMP-02'!J101</f>
        <v>0</v>
      </c>
      <c r="I76" s="6">
        <f>'EMP-02'!K101</f>
        <v>0</v>
      </c>
    </row>
    <row r="77" spans="1:9">
      <c r="A77" s="5" t="str">
        <f>IF('EMP-02'!A102="","",'EMP-02'!A102)</f>
        <v/>
      </c>
      <c r="B77" s="5" t="str">
        <f>IF('EMP-02'!B102="","",'EMP-02'!B102)</f>
        <v/>
      </c>
      <c r="C77" s="6">
        <f>'EMP-02'!C102</f>
        <v>0</v>
      </c>
      <c r="D77" s="6">
        <f>'EMP-02'!D102</f>
        <v>0</v>
      </c>
      <c r="E77" s="6">
        <f>'EMP-02'!E102</f>
        <v>0</v>
      </c>
      <c r="F77" s="6">
        <f>'EMP-02'!G102</f>
        <v>0</v>
      </c>
      <c r="G77" s="6">
        <f>'EMP-02'!H102</f>
        <v>0</v>
      </c>
      <c r="H77" s="6">
        <f>'EMP-02'!J102</f>
        <v>0</v>
      </c>
      <c r="I77" s="6">
        <f>'EMP-02'!K102</f>
        <v>0</v>
      </c>
    </row>
    <row r="78" spans="1:9">
      <c r="A78" s="5" t="str">
        <f>IF('EMP-02'!A103="","",'EMP-02'!A103)</f>
        <v/>
      </c>
      <c r="B78" s="5" t="str">
        <f>IF('EMP-02'!B103="","",'EMP-02'!B103)</f>
        <v/>
      </c>
      <c r="C78" s="6">
        <f>'EMP-02'!C103</f>
        <v>0</v>
      </c>
      <c r="D78" s="6">
        <f>'EMP-02'!D103</f>
        <v>0</v>
      </c>
      <c r="E78" s="6">
        <f>'EMP-02'!E103</f>
        <v>0</v>
      </c>
      <c r="F78" s="6">
        <f>'EMP-02'!G103</f>
        <v>0</v>
      </c>
      <c r="G78" s="6">
        <f>'EMP-02'!H103</f>
        <v>0</v>
      </c>
      <c r="H78" s="6">
        <f>'EMP-02'!J103</f>
        <v>0</v>
      </c>
      <c r="I78" s="6">
        <f>'EMP-02'!K103</f>
        <v>0</v>
      </c>
    </row>
    <row r="79" spans="1:9">
      <c r="A79" s="5" t="str">
        <f>IF('EMP-02'!A104="","",'EMP-02'!A104)</f>
        <v/>
      </c>
      <c r="B79" s="5" t="str">
        <f>IF('EMP-02'!B104="","",'EMP-02'!B104)</f>
        <v/>
      </c>
      <c r="C79" s="6">
        <f>'EMP-02'!C104</f>
        <v>0</v>
      </c>
      <c r="D79" s="6">
        <f>'EMP-02'!D104</f>
        <v>0</v>
      </c>
      <c r="E79" s="6">
        <f>'EMP-02'!E104</f>
        <v>0</v>
      </c>
      <c r="F79" s="6">
        <f>'EMP-02'!G104</f>
        <v>0</v>
      </c>
      <c r="G79" s="6">
        <f>'EMP-02'!H104</f>
        <v>0</v>
      </c>
      <c r="H79" s="6">
        <f>'EMP-02'!J104</f>
        <v>0</v>
      </c>
      <c r="I79" s="6">
        <f>'EMP-02'!K104</f>
        <v>0</v>
      </c>
    </row>
    <row r="80" spans="1:9">
      <c r="A80" s="5" t="str">
        <f>IF('EMP-02'!A105="","",'EMP-02'!A105)</f>
        <v/>
      </c>
      <c r="B80" s="5" t="str">
        <f>IF('EMP-02'!B105="","",'EMP-02'!B105)</f>
        <v/>
      </c>
      <c r="C80" s="6">
        <f>'EMP-02'!C105</f>
        <v>0</v>
      </c>
      <c r="D80" s="6">
        <f>'EMP-02'!D105</f>
        <v>0</v>
      </c>
      <c r="E80" s="6">
        <f>'EMP-02'!E105</f>
        <v>0</v>
      </c>
      <c r="F80" s="6">
        <f>'EMP-02'!G105</f>
        <v>0</v>
      </c>
      <c r="G80" s="6">
        <f>'EMP-02'!H105</f>
        <v>0</v>
      </c>
      <c r="H80" s="6">
        <f>'EMP-02'!J105</f>
        <v>0</v>
      </c>
      <c r="I80" s="6">
        <f>'EMP-02'!K105</f>
        <v>0</v>
      </c>
    </row>
    <row r="81" spans="1:9">
      <c r="A81" s="5" t="str">
        <f>IF('EMP-02'!A106="","",'EMP-02'!A106)</f>
        <v/>
      </c>
      <c r="B81" s="5" t="str">
        <f>IF('EMP-02'!B106="","",'EMP-02'!B106)</f>
        <v/>
      </c>
      <c r="C81" s="6">
        <f>'EMP-02'!C106</f>
        <v>0</v>
      </c>
      <c r="D81" s="6">
        <f>'EMP-02'!D106</f>
        <v>0</v>
      </c>
      <c r="E81" s="6">
        <f>'EMP-02'!E106</f>
        <v>0</v>
      </c>
      <c r="F81" s="6">
        <f>'EMP-02'!G106</f>
        <v>0</v>
      </c>
      <c r="G81" s="6">
        <f>'EMP-02'!H106</f>
        <v>0</v>
      </c>
      <c r="H81" s="6">
        <f>'EMP-02'!J106</f>
        <v>0</v>
      </c>
      <c r="I81" s="6">
        <f>'EMP-02'!K106</f>
        <v>0</v>
      </c>
    </row>
    <row r="82" spans="1:9">
      <c r="A82" s="5" t="str">
        <f>IF('EMP-02'!A107="","",'EMP-02'!A107)</f>
        <v/>
      </c>
      <c r="B82" s="5" t="str">
        <f>IF('EMP-02'!B107="","",'EMP-02'!B107)</f>
        <v/>
      </c>
      <c r="C82" s="6">
        <f>'EMP-02'!C107</f>
        <v>0</v>
      </c>
      <c r="D82" s="6">
        <f>'EMP-02'!D107</f>
        <v>0</v>
      </c>
      <c r="E82" s="6">
        <f>'EMP-02'!E107</f>
        <v>0</v>
      </c>
      <c r="F82" s="6">
        <f>'EMP-02'!G107</f>
        <v>0</v>
      </c>
      <c r="G82" s="6">
        <f>'EMP-02'!H107</f>
        <v>0</v>
      </c>
      <c r="H82" s="6">
        <f>'EMP-02'!J107</f>
        <v>0</v>
      </c>
      <c r="I82" s="6">
        <f>'EMP-02'!K107</f>
        <v>0</v>
      </c>
    </row>
    <row r="83" spans="1:9">
      <c r="A83" s="5" t="str">
        <f>IF('EMP-02'!A108="","",'EMP-02'!A108)</f>
        <v/>
      </c>
      <c r="B83" s="5" t="str">
        <f>IF('EMP-02'!B108="","",'EMP-02'!B108)</f>
        <v/>
      </c>
      <c r="C83" s="6">
        <f>'EMP-02'!C108</f>
        <v>0</v>
      </c>
      <c r="D83" s="6">
        <f>'EMP-02'!D108</f>
        <v>0</v>
      </c>
      <c r="E83" s="6">
        <f>'EMP-02'!E108</f>
        <v>0</v>
      </c>
      <c r="F83" s="6">
        <f>'EMP-02'!G108</f>
        <v>0</v>
      </c>
      <c r="G83" s="6">
        <f>'EMP-02'!H108</f>
        <v>0</v>
      </c>
      <c r="H83" s="6">
        <f>'EMP-02'!J108</f>
        <v>0</v>
      </c>
      <c r="I83" s="6">
        <f>'EMP-02'!K108</f>
        <v>0</v>
      </c>
    </row>
    <row r="84" spans="1:9">
      <c r="A84" s="5" t="str">
        <f>IF('EMP-02'!A109="","",'EMP-02'!A109)</f>
        <v/>
      </c>
      <c r="B84" s="5" t="str">
        <f>IF('EMP-02'!B109="","",'EMP-02'!B109)</f>
        <v/>
      </c>
      <c r="C84" s="6">
        <f>'EMP-02'!C109</f>
        <v>0</v>
      </c>
      <c r="D84" s="6">
        <f>'EMP-02'!D109</f>
        <v>0</v>
      </c>
      <c r="E84" s="6">
        <f>'EMP-02'!E109</f>
        <v>0</v>
      </c>
      <c r="F84" s="6">
        <f>'EMP-02'!G109</f>
        <v>0</v>
      </c>
      <c r="G84" s="6">
        <f>'EMP-02'!H109</f>
        <v>0</v>
      </c>
      <c r="H84" s="6">
        <f>'EMP-02'!J109</f>
        <v>0</v>
      </c>
      <c r="I84" s="6">
        <f>'EMP-02'!K109</f>
        <v>0</v>
      </c>
    </row>
    <row r="85" spans="1:9">
      <c r="A85" s="5" t="str">
        <f>IF('EMP-02'!A110="","",'EMP-02'!A110)</f>
        <v/>
      </c>
      <c r="B85" s="5" t="str">
        <f>IF('EMP-02'!B110="","",'EMP-02'!B110)</f>
        <v/>
      </c>
      <c r="C85" s="6">
        <f>'EMP-02'!C110</f>
        <v>0</v>
      </c>
      <c r="D85" s="6">
        <f>'EMP-02'!D110</f>
        <v>0</v>
      </c>
      <c r="E85" s="6">
        <f>'EMP-02'!E110</f>
        <v>0</v>
      </c>
      <c r="F85" s="6">
        <f>'EMP-02'!G110</f>
        <v>0</v>
      </c>
      <c r="G85" s="6">
        <f>'EMP-02'!H110</f>
        <v>0</v>
      </c>
      <c r="H85" s="6">
        <f>'EMP-02'!J110</f>
        <v>0</v>
      </c>
      <c r="I85" s="6">
        <f>'EMP-02'!K110</f>
        <v>0</v>
      </c>
    </row>
    <row r="86" spans="1:9">
      <c r="A86" s="5" t="str">
        <f>IF('EMP-02'!A111="","",'EMP-02'!A111)</f>
        <v/>
      </c>
      <c r="B86" s="5" t="str">
        <f>IF('EMP-02'!B111="","",'EMP-02'!B111)</f>
        <v/>
      </c>
      <c r="C86" s="6">
        <f>'EMP-02'!C111</f>
        <v>0</v>
      </c>
      <c r="D86" s="6">
        <f>'EMP-02'!D111</f>
        <v>0</v>
      </c>
      <c r="E86" s="6">
        <f>'EMP-02'!E111</f>
        <v>0</v>
      </c>
      <c r="F86" s="6">
        <f>'EMP-02'!G111</f>
        <v>0</v>
      </c>
      <c r="G86" s="6">
        <f>'EMP-02'!H111</f>
        <v>0</v>
      </c>
      <c r="H86" s="6">
        <f>'EMP-02'!J111</f>
        <v>0</v>
      </c>
      <c r="I86" s="6">
        <f>'EMP-02'!K111</f>
        <v>0</v>
      </c>
    </row>
    <row r="87" spans="1:9">
      <c r="A87" s="5" t="str">
        <f>IF('EMP-02'!A112="","",'EMP-02'!A112)</f>
        <v/>
      </c>
      <c r="B87" s="5" t="str">
        <f>IF('EMP-02'!B112="","",'EMP-02'!B112)</f>
        <v/>
      </c>
      <c r="C87" s="6">
        <f>'EMP-02'!C112</f>
        <v>0</v>
      </c>
      <c r="D87" s="6">
        <f>'EMP-02'!D112</f>
        <v>0</v>
      </c>
      <c r="E87" s="6">
        <f>'EMP-02'!E112</f>
        <v>0</v>
      </c>
      <c r="F87" s="6">
        <f>'EMP-02'!G112</f>
        <v>0</v>
      </c>
      <c r="G87" s="6">
        <f>'EMP-02'!H112</f>
        <v>0</v>
      </c>
      <c r="H87" s="6">
        <f>'EMP-02'!J112</f>
        <v>0</v>
      </c>
      <c r="I87" s="6">
        <f>'EMP-02'!K112</f>
        <v>0</v>
      </c>
    </row>
    <row r="88" spans="1:9">
      <c r="A88" s="5" t="str">
        <f>IF('EMP-02'!A113="","",'EMP-02'!A113)</f>
        <v/>
      </c>
      <c r="B88" s="5" t="str">
        <f>IF('EMP-02'!B113="","",'EMP-02'!B113)</f>
        <v/>
      </c>
      <c r="C88" s="6">
        <f>'EMP-02'!C113</f>
        <v>0</v>
      </c>
      <c r="D88" s="6">
        <f>'EMP-02'!D113</f>
        <v>0</v>
      </c>
      <c r="E88" s="6">
        <f>'EMP-02'!E113</f>
        <v>0</v>
      </c>
      <c r="F88" s="6">
        <f>'EMP-02'!G113</f>
        <v>0</v>
      </c>
      <c r="G88" s="6">
        <f>'EMP-02'!H113</f>
        <v>0</v>
      </c>
      <c r="H88" s="6">
        <f>'EMP-02'!J113</f>
        <v>0</v>
      </c>
      <c r="I88" s="6">
        <f>'EMP-02'!K113</f>
        <v>0</v>
      </c>
    </row>
    <row r="89" spans="1:9">
      <c r="A89" s="5" t="str">
        <f>IF('EMP-02'!A114="","",'EMP-02'!A114)</f>
        <v/>
      </c>
      <c r="B89" s="5" t="str">
        <f>IF('EMP-02'!B114="","",'EMP-02'!B114)</f>
        <v/>
      </c>
      <c r="C89" s="6">
        <f>'EMP-02'!C114</f>
        <v>0</v>
      </c>
      <c r="D89" s="6">
        <f>'EMP-02'!D114</f>
        <v>0</v>
      </c>
      <c r="E89" s="6">
        <f>'EMP-02'!E114</f>
        <v>0</v>
      </c>
      <c r="F89" s="6">
        <f>'EMP-02'!G114</f>
        <v>0</v>
      </c>
      <c r="G89" s="6">
        <f>'EMP-02'!H114</f>
        <v>0</v>
      </c>
      <c r="H89" s="6">
        <f>'EMP-02'!J114</f>
        <v>0</v>
      </c>
      <c r="I89" s="6">
        <f>'EMP-02'!K114</f>
        <v>0</v>
      </c>
    </row>
    <row r="90" spans="1:9">
      <c r="A90" s="5" t="str">
        <f>IF('EMP-02'!A115="","",'EMP-02'!A115)</f>
        <v/>
      </c>
      <c r="B90" s="5" t="str">
        <f>IF('EMP-02'!B115="","",'EMP-02'!B115)</f>
        <v/>
      </c>
      <c r="C90" s="6">
        <f>'EMP-02'!C115</f>
        <v>0</v>
      </c>
      <c r="D90" s="6">
        <f>'EMP-02'!D115</f>
        <v>0</v>
      </c>
      <c r="E90" s="6">
        <f>'EMP-02'!E115</f>
        <v>0</v>
      </c>
      <c r="F90" s="6">
        <f>'EMP-02'!G115</f>
        <v>0</v>
      </c>
      <c r="G90" s="6">
        <f>'EMP-02'!H115</f>
        <v>0</v>
      </c>
      <c r="H90" s="6">
        <f>'EMP-02'!J115</f>
        <v>0</v>
      </c>
      <c r="I90" s="6">
        <f>'EMP-02'!K115</f>
        <v>0</v>
      </c>
    </row>
    <row r="91" spans="1:9">
      <c r="A91" s="5" t="str">
        <f>IF('EMP-02'!A116="","",'EMP-02'!A116)</f>
        <v/>
      </c>
      <c r="B91" s="5" t="str">
        <f>IF('EMP-02'!B116="","",'EMP-02'!B116)</f>
        <v/>
      </c>
      <c r="C91" s="6">
        <f>'EMP-02'!C116</f>
        <v>0</v>
      </c>
      <c r="D91" s="6">
        <f>'EMP-02'!D116</f>
        <v>0</v>
      </c>
      <c r="E91" s="6">
        <f>'EMP-02'!E116</f>
        <v>0</v>
      </c>
      <c r="F91" s="6">
        <f>'EMP-02'!G116</f>
        <v>0</v>
      </c>
      <c r="G91" s="6">
        <f>'EMP-02'!H116</f>
        <v>0</v>
      </c>
      <c r="H91" s="6">
        <f>'EMP-02'!J116</f>
        <v>0</v>
      </c>
      <c r="I91" s="6">
        <f>'EMP-02'!K116</f>
        <v>0</v>
      </c>
    </row>
    <row r="92" spans="1:9">
      <c r="A92" s="5" t="str">
        <f>IF('EMP-02'!A117="","",'EMP-02'!A117)</f>
        <v/>
      </c>
      <c r="B92" s="5" t="str">
        <f>IF('EMP-02'!B117="","",'EMP-02'!B117)</f>
        <v/>
      </c>
      <c r="C92" s="6">
        <f>'EMP-02'!C117</f>
        <v>0</v>
      </c>
      <c r="D92" s="6">
        <f>'EMP-02'!D117</f>
        <v>0</v>
      </c>
      <c r="E92" s="6">
        <f>'EMP-02'!E117</f>
        <v>0</v>
      </c>
      <c r="F92" s="6">
        <f>'EMP-02'!G117</f>
        <v>0</v>
      </c>
      <c r="G92" s="6">
        <f>'EMP-02'!H117</f>
        <v>0</v>
      </c>
      <c r="H92" s="6">
        <f>'EMP-02'!J117</f>
        <v>0</v>
      </c>
      <c r="I92" s="6">
        <f>'EMP-02'!K117</f>
        <v>0</v>
      </c>
    </row>
    <row r="93" spans="1:9">
      <c r="A93" s="5" t="str">
        <f>IF('EMP-02'!A118="","",'EMP-02'!A118)</f>
        <v/>
      </c>
      <c r="B93" s="5" t="str">
        <f>IF('EMP-02'!B118="","",'EMP-02'!B118)</f>
        <v/>
      </c>
      <c r="C93" s="6">
        <f>'EMP-02'!C118</f>
        <v>0</v>
      </c>
      <c r="D93" s="6">
        <f>'EMP-02'!D118</f>
        <v>0</v>
      </c>
      <c r="E93" s="6">
        <f>'EMP-02'!E118</f>
        <v>0</v>
      </c>
      <c r="F93" s="6">
        <f>'EMP-02'!G118</f>
        <v>0</v>
      </c>
      <c r="G93" s="6">
        <f>'EMP-02'!H118</f>
        <v>0</v>
      </c>
      <c r="H93" s="6">
        <f>'EMP-02'!J118</f>
        <v>0</v>
      </c>
      <c r="I93" s="6">
        <f>'EMP-02'!K118</f>
        <v>0</v>
      </c>
    </row>
    <row r="94" spans="1:9">
      <c r="A94" s="5" t="str">
        <f>IF('EMP-02'!A119="","",'EMP-02'!A119)</f>
        <v/>
      </c>
      <c r="B94" s="5" t="str">
        <f>IF('EMP-02'!B119="","",'EMP-02'!B119)</f>
        <v/>
      </c>
      <c r="C94" s="6">
        <f>'EMP-02'!C119</f>
        <v>0</v>
      </c>
      <c r="D94" s="6">
        <f>'EMP-02'!D119</f>
        <v>0</v>
      </c>
      <c r="E94" s="6">
        <f>'EMP-02'!E119</f>
        <v>0</v>
      </c>
      <c r="F94" s="6">
        <f>'EMP-02'!G119</f>
        <v>0</v>
      </c>
      <c r="G94" s="6">
        <f>'EMP-02'!H119</f>
        <v>0</v>
      </c>
      <c r="H94" s="6">
        <f>'EMP-02'!J119</f>
        <v>0</v>
      </c>
      <c r="I94" s="6">
        <f>'EMP-02'!K119</f>
        <v>0</v>
      </c>
    </row>
    <row r="95" spans="1:9">
      <c r="A95" s="5" t="str">
        <f>IF('EMP-02'!A120="","",'EMP-02'!A120)</f>
        <v/>
      </c>
      <c r="B95" s="5" t="str">
        <f>IF('EMP-02'!B120="","",'EMP-02'!B120)</f>
        <v/>
      </c>
      <c r="C95" s="6">
        <f>'EMP-02'!C120</f>
        <v>0</v>
      </c>
      <c r="D95" s="6">
        <f>'EMP-02'!D120</f>
        <v>0</v>
      </c>
      <c r="E95" s="6">
        <f>'EMP-02'!E120</f>
        <v>0</v>
      </c>
      <c r="F95" s="6">
        <f>'EMP-02'!G120</f>
        <v>0</v>
      </c>
      <c r="G95" s="6">
        <f>'EMP-02'!H120</f>
        <v>0</v>
      </c>
      <c r="H95" s="6">
        <f>'EMP-02'!J120</f>
        <v>0</v>
      </c>
      <c r="I95" s="6">
        <f>'EMP-02'!K120</f>
        <v>0</v>
      </c>
    </row>
    <row r="96" spans="1:9">
      <c r="A96" s="5" t="str">
        <f>IF('EMP-02'!A121="","",'EMP-02'!A121)</f>
        <v/>
      </c>
      <c r="B96" s="5" t="str">
        <f>IF('EMP-02'!B121="","",'EMP-02'!B121)</f>
        <v/>
      </c>
      <c r="C96" s="6">
        <f>'EMP-02'!C121</f>
        <v>0</v>
      </c>
      <c r="D96" s="6">
        <f>'EMP-02'!D121</f>
        <v>0</v>
      </c>
      <c r="E96" s="6">
        <f>'EMP-02'!E121</f>
        <v>0</v>
      </c>
      <c r="F96" s="6">
        <f>'EMP-02'!G121</f>
        <v>0</v>
      </c>
      <c r="G96" s="6">
        <f>'EMP-02'!H121</f>
        <v>0</v>
      </c>
      <c r="H96" s="6">
        <f>'EMP-02'!J121</f>
        <v>0</v>
      </c>
      <c r="I96" s="6">
        <f>'EMP-02'!K121</f>
        <v>0</v>
      </c>
    </row>
    <row r="97" spans="1:9">
      <c r="A97" s="5" t="str">
        <f>IF('EMP-02'!A122="","",'EMP-02'!A122)</f>
        <v/>
      </c>
      <c r="B97" s="5" t="str">
        <f>IF('EMP-02'!B122="","",'EMP-02'!B122)</f>
        <v/>
      </c>
      <c r="C97" s="6">
        <f>'EMP-02'!C122</f>
        <v>0</v>
      </c>
      <c r="D97" s="6">
        <f>'EMP-02'!D122</f>
        <v>0</v>
      </c>
      <c r="E97" s="6">
        <f>'EMP-02'!E122</f>
        <v>0</v>
      </c>
      <c r="F97" s="6">
        <f>'EMP-02'!G122</f>
        <v>0</v>
      </c>
      <c r="G97" s="6">
        <f>'EMP-02'!H122</f>
        <v>0</v>
      </c>
      <c r="H97" s="6">
        <f>'EMP-02'!J122</f>
        <v>0</v>
      </c>
      <c r="I97" s="6">
        <f>'EMP-02'!K122</f>
        <v>0</v>
      </c>
    </row>
    <row r="98" spans="1:9">
      <c r="A98" s="5" t="str">
        <f>IF('EMP-02'!A123="","",'EMP-02'!A123)</f>
        <v/>
      </c>
      <c r="B98" s="5" t="str">
        <f>IF('EMP-02'!B123="","",'EMP-02'!B123)</f>
        <v/>
      </c>
      <c r="C98" s="6">
        <f>'EMP-02'!C123</f>
        <v>0</v>
      </c>
      <c r="D98" s="6">
        <f>'EMP-02'!D123</f>
        <v>0</v>
      </c>
      <c r="E98" s="6">
        <f>'EMP-02'!E123</f>
        <v>0</v>
      </c>
      <c r="F98" s="6">
        <f>'EMP-02'!G123</f>
        <v>0</v>
      </c>
      <c r="G98" s="6">
        <f>'EMP-02'!H123</f>
        <v>0</v>
      </c>
      <c r="H98" s="6">
        <f>'EMP-02'!J123</f>
        <v>0</v>
      </c>
      <c r="I98" s="6">
        <f>'EMP-02'!K123</f>
        <v>0</v>
      </c>
    </row>
    <row r="99" spans="1:9">
      <c r="A99" s="5" t="str">
        <f>IF('EMP-02'!A124="","",'EMP-02'!A124)</f>
        <v/>
      </c>
      <c r="B99" s="5" t="str">
        <f>IF('EMP-02'!B124="","",'EMP-02'!B124)</f>
        <v/>
      </c>
      <c r="C99" s="6">
        <f>'EMP-02'!C124</f>
        <v>0</v>
      </c>
      <c r="D99" s="6">
        <f>'EMP-02'!D124</f>
        <v>0</v>
      </c>
      <c r="E99" s="6">
        <f>'EMP-02'!E124</f>
        <v>0</v>
      </c>
      <c r="F99" s="6">
        <f>'EMP-02'!G124</f>
        <v>0</v>
      </c>
      <c r="G99" s="6">
        <f>'EMP-02'!H124</f>
        <v>0</v>
      </c>
      <c r="H99" s="6">
        <f>'EMP-02'!J124</f>
        <v>0</v>
      </c>
      <c r="I99" s="6">
        <f>'EMP-02'!K124</f>
        <v>0</v>
      </c>
    </row>
    <row r="100" spans="1:9">
      <c r="A100" s="5" t="str">
        <f>IF('EMP-02'!A125="","",'EMP-02'!A125)</f>
        <v/>
      </c>
      <c r="B100" s="5" t="str">
        <f>IF('EMP-02'!B125="","",'EMP-02'!B125)</f>
        <v/>
      </c>
      <c r="C100" s="6">
        <f>'EMP-02'!C125</f>
        <v>0</v>
      </c>
      <c r="D100" s="6">
        <f>'EMP-02'!D125</f>
        <v>0</v>
      </c>
      <c r="E100" s="6">
        <f>'EMP-02'!E125</f>
        <v>0</v>
      </c>
      <c r="F100" s="6">
        <f>'EMP-02'!G125</f>
        <v>0</v>
      </c>
      <c r="G100" s="6">
        <f>'EMP-02'!H125</f>
        <v>0</v>
      </c>
      <c r="H100" s="6">
        <f>'EMP-02'!J125</f>
        <v>0</v>
      </c>
      <c r="I100" s="6">
        <f>'EMP-02'!K125</f>
        <v>0</v>
      </c>
    </row>
    <row r="101" spans="1:9">
      <c r="A101" s="5" t="str">
        <f>IF('EMP-02'!A126="","",'EMP-02'!A126)</f>
        <v/>
      </c>
      <c r="B101" s="5" t="str">
        <f>IF('EMP-02'!B126="","",'EMP-02'!B126)</f>
        <v/>
      </c>
      <c r="C101" s="6">
        <f>'EMP-02'!C126</f>
        <v>0</v>
      </c>
      <c r="D101" s="6">
        <f>'EMP-02'!D126</f>
        <v>0</v>
      </c>
      <c r="E101" s="6">
        <f>'EMP-02'!E126</f>
        <v>0</v>
      </c>
      <c r="F101" s="6">
        <f>'EMP-02'!G126</f>
        <v>0</v>
      </c>
      <c r="G101" s="6">
        <f>'EMP-02'!H126</f>
        <v>0</v>
      </c>
      <c r="H101" s="6">
        <f>'EMP-02'!J126</f>
        <v>0</v>
      </c>
      <c r="I101" s="6">
        <f>'EMP-02'!K126</f>
        <v>0</v>
      </c>
    </row>
    <row r="102" spans="1:9">
      <c r="A102" s="5" t="str">
        <f>IF('EMP-02'!A127="","",'EMP-02'!A127)</f>
        <v/>
      </c>
      <c r="B102" s="5" t="str">
        <f>IF('EMP-02'!B127="","",'EMP-02'!B127)</f>
        <v/>
      </c>
      <c r="C102" s="6">
        <f>'EMP-02'!C127</f>
        <v>0</v>
      </c>
      <c r="D102" s="6">
        <f>'EMP-02'!D127</f>
        <v>0</v>
      </c>
      <c r="E102" s="6">
        <f>'EMP-02'!E127</f>
        <v>0</v>
      </c>
      <c r="F102" s="6">
        <f>'EMP-02'!G127</f>
        <v>0</v>
      </c>
      <c r="G102" s="6">
        <f>'EMP-02'!H127</f>
        <v>0</v>
      </c>
      <c r="H102" s="6">
        <f>'EMP-02'!J127</f>
        <v>0</v>
      </c>
      <c r="I102" s="6">
        <f>'EMP-02'!K127</f>
        <v>0</v>
      </c>
    </row>
    <row r="103" spans="1:9">
      <c r="A103" s="5" t="str">
        <f>IF('EMP-02'!A128="","",'EMP-02'!A128)</f>
        <v/>
      </c>
      <c r="B103" s="5" t="str">
        <f>IF('EMP-02'!B128="","",'EMP-02'!B128)</f>
        <v/>
      </c>
      <c r="C103" s="6">
        <f>'EMP-02'!C128</f>
        <v>0</v>
      </c>
      <c r="D103" s="6">
        <f>'EMP-02'!D128</f>
        <v>0</v>
      </c>
      <c r="E103" s="6">
        <f>'EMP-02'!E128</f>
        <v>0</v>
      </c>
      <c r="F103" s="6">
        <f>'EMP-02'!G128</f>
        <v>0</v>
      </c>
      <c r="G103" s="6">
        <f>'EMP-02'!H128</f>
        <v>0</v>
      </c>
      <c r="H103" s="6">
        <f>'EMP-02'!J128</f>
        <v>0</v>
      </c>
      <c r="I103" s="6">
        <f>'EMP-02'!K128</f>
        <v>0</v>
      </c>
    </row>
    <row r="104" spans="1:9">
      <c r="A104" s="5" t="str">
        <f>IF('EMP-02'!A129="","",'EMP-02'!A129)</f>
        <v/>
      </c>
      <c r="B104" s="5" t="str">
        <f>IF('EMP-02'!B129="","",'EMP-02'!B129)</f>
        <v/>
      </c>
      <c r="C104" s="6">
        <f>'EMP-02'!C129</f>
        <v>0</v>
      </c>
      <c r="D104" s="6">
        <f>'EMP-02'!D129</f>
        <v>0</v>
      </c>
      <c r="E104" s="6">
        <f>'EMP-02'!E129</f>
        <v>0</v>
      </c>
      <c r="F104" s="6">
        <f>'EMP-02'!G129</f>
        <v>0</v>
      </c>
      <c r="G104" s="6">
        <f>'EMP-02'!H129</f>
        <v>0</v>
      </c>
      <c r="H104" s="6">
        <f>'EMP-02'!J129</f>
        <v>0</v>
      </c>
      <c r="I104" s="6">
        <f>'EMP-02'!K129</f>
        <v>0</v>
      </c>
    </row>
    <row r="105" spans="1:9">
      <c r="A105" s="5" t="str">
        <f>IF('EMP-02'!A130="","",'EMP-02'!A130)</f>
        <v/>
      </c>
      <c r="B105" s="5" t="str">
        <f>IF('EMP-02'!B130="","",'EMP-02'!B130)</f>
        <v/>
      </c>
      <c r="C105" s="6">
        <f>'EMP-02'!C130</f>
        <v>0</v>
      </c>
      <c r="D105" s="6">
        <f>'EMP-02'!D130</f>
        <v>0</v>
      </c>
      <c r="E105" s="6">
        <f>'EMP-02'!E130</f>
        <v>0</v>
      </c>
      <c r="F105" s="6">
        <f>'EMP-02'!G130</f>
        <v>0</v>
      </c>
      <c r="G105" s="6">
        <f>'EMP-02'!H130</f>
        <v>0</v>
      </c>
      <c r="H105" s="6">
        <f>'EMP-02'!J130</f>
        <v>0</v>
      </c>
      <c r="I105" s="6">
        <f>'EMP-02'!K130</f>
        <v>0</v>
      </c>
    </row>
    <row r="106" spans="1:9">
      <c r="A106" s="5" t="str">
        <f>IF('EMP-02'!A131="","",'EMP-02'!A131)</f>
        <v/>
      </c>
      <c r="B106" s="5" t="str">
        <f>IF('EMP-02'!B131="","",'EMP-02'!B131)</f>
        <v/>
      </c>
      <c r="C106" s="6">
        <f>'EMP-02'!C131</f>
        <v>0</v>
      </c>
      <c r="D106" s="6">
        <f>'EMP-02'!D131</f>
        <v>0</v>
      </c>
      <c r="E106" s="6">
        <f>'EMP-02'!E131</f>
        <v>0</v>
      </c>
      <c r="F106" s="6">
        <f>'EMP-02'!G131</f>
        <v>0</v>
      </c>
      <c r="G106" s="6">
        <f>'EMP-02'!H131</f>
        <v>0</v>
      </c>
      <c r="H106" s="6">
        <f>'EMP-02'!J131</f>
        <v>0</v>
      </c>
      <c r="I106" s="6">
        <f>'EMP-02'!K131</f>
        <v>0</v>
      </c>
    </row>
    <row r="107" spans="1:9">
      <c r="A107" s="5" t="str">
        <f>IF('EMP-02'!A132="","",'EMP-02'!A132)</f>
        <v/>
      </c>
      <c r="B107" s="5" t="str">
        <f>IF('EMP-02'!B132="","",'EMP-02'!B132)</f>
        <v/>
      </c>
      <c r="C107" s="6">
        <f>'EMP-02'!C132</f>
        <v>0</v>
      </c>
      <c r="D107" s="6">
        <f>'EMP-02'!D132</f>
        <v>0</v>
      </c>
      <c r="E107" s="6">
        <f>'EMP-02'!E132</f>
        <v>0</v>
      </c>
      <c r="F107" s="6">
        <f>'EMP-02'!G132</f>
        <v>0</v>
      </c>
      <c r="G107" s="6">
        <f>'EMP-02'!H132</f>
        <v>0</v>
      </c>
      <c r="H107" s="6">
        <f>'EMP-02'!J132</f>
        <v>0</v>
      </c>
      <c r="I107" s="6">
        <f>'EMP-02'!K132</f>
        <v>0</v>
      </c>
    </row>
    <row r="108" spans="1:9">
      <c r="A108" s="5" t="str">
        <f>IF('EMP-02'!A133="","",'EMP-02'!A133)</f>
        <v/>
      </c>
      <c r="B108" s="5" t="str">
        <f>IF('EMP-02'!B133="","",'EMP-02'!B133)</f>
        <v/>
      </c>
      <c r="C108" s="6">
        <f>'EMP-02'!C133</f>
        <v>0</v>
      </c>
      <c r="D108" s="6">
        <f>'EMP-02'!D133</f>
        <v>0</v>
      </c>
      <c r="E108" s="6">
        <f>'EMP-02'!E133</f>
        <v>0</v>
      </c>
      <c r="F108" s="6">
        <f>'EMP-02'!G133</f>
        <v>0</v>
      </c>
      <c r="G108" s="6">
        <f>'EMP-02'!H133</f>
        <v>0</v>
      </c>
      <c r="H108" s="6">
        <f>'EMP-02'!J133</f>
        <v>0</v>
      </c>
      <c r="I108" s="6">
        <f>'EMP-02'!K133</f>
        <v>0</v>
      </c>
    </row>
    <row r="109" spans="1:9">
      <c r="A109" s="5" t="str">
        <f>IF('EMP-02'!A134="","",'EMP-02'!A134)</f>
        <v/>
      </c>
      <c r="B109" s="5" t="str">
        <f>IF('EMP-02'!B134="","",'EMP-02'!B134)</f>
        <v/>
      </c>
      <c r="C109" s="6">
        <f>'EMP-02'!C134</f>
        <v>0</v>
      </c>
      <c r="D109" s="6">
        <f>'EMP-02'!D134</f>
        <v>0</v>
      </c>
      <c r="E109" s="6">
        <f>'EMP-02'!E134</f>
        <v>0</v>
      </c>
      <c r="F109" s="6">
        <f>'EMP-02'!G134</f>
        <v>0</v>
      </c>
      <c r="G109" s="6">
        <f>'EMP-02'!H134</f>
        <v>0</v>
      </c>
      <c r="H109" s="6">
        <f>'EMP-02'!J134</f>
        <v>0</v>
      </c>
      <c r="I109" s="6">
        <f>'EMP-02'!K134</f>
        <v>0</v>
      </c>
    </row>
    <row r="110" spans="1:9">
      <c r="A110" s="5" t="str">
        <f>IF('EMP-02'!A135="","",'EMP-02'!A135)</f>
        <v/>
      </c>
      <c r="B110" s="5" t="str">
        <f>IF('EMP-02'!B135="","",'EMP-02'!B135)</f>
        <v/>
      </c>
      <c r="C110" s="6">
        <f>'EMP-02'!C135</f>
        <v>0</v>
      </c>
      <c r="D110" s="6">
        <f>'EMP-02'!D135</f>
        <v>0</v>
      </c>
      <c r="E110" s="6">
        <f>'EMP-02'!E135</f>
        <v>0</v>
      </c>
      <c r="F110" s="6">
        <f>'EMP-02'!G135</f>
        <v>0</v>
      </c>
      <c r="G110" s="6">
        <f>'EMP-02'!H135</f>
        <v>0</v>
      </c>
      <c r="H110" s="6">
        <f>'EMP-02'!J135</f>
        <v>0</v>
      </c>
      <c r="I110" s="6">
        <f>'EMP-02'!K135</f>
        <v>0</v>
      </c>
    </row>
    <row r="111" spans="1:9">
      <c r="A111" s="5" t="str">
        <f>IF('EMP-02'!A136="","",'EMP-02'!A136)</f>
        <v/>
      </c>
      <c r="B111" s="5" t="str">
        <f>IF('EMP-02'!B136="","",'EMP-02'!B136)</f>
        <v/>
      </c>
      <c r="C111" s="6">
        <f>'EMP-02'!C136</f>
        <v>0</v>
      </c>
      <c r="D111" s="6">
        <f>'EMP-02'!D136</f>
        <v>0</v>
      </c>
      <c r="E111" s="6">
        <f>'EMP-02'!E136</f>
        <v>0</v>
      </c>
      <c r="F111" s="6">
        <f>'EMP-02'!G136</f>
        <v>0</v>
      </c>
      <c r="G111" s="6">
        <f>'EMP-02'!H136</f>
        <v>0</v>
      </c>
      <c r="H111" s="6">
        <f>'EMP-02'!J136</f>
        <v>0</v>
      </c>
      <c r="I111" s="6">
        <f>'EMP-02'!K136</f>
        <v>0</v>
      </c>
    </row>
    <row r="112" spans="1:9">
      <c r="A112" s="5" t="str">
        <f>IF('EMP-02'!A137="","",'EMP-02'!A137)</f>
        <v/>
      </c>
      <c r="B112" s="5" t="str">
        <f>IF('EMP-02'!B137="","",'EMP-02'!B137)</f>
        <v/>
      </c>
      <c r="C112" s="6">
        <f>'EMP-02'!C137</f>
        <v>0</v>
      </c>
      <c r="D112" s="6">
        <f>'EMP-02'!D137</f>
        <v>0</v>
      </c>
      <c r="E112" s="6">
        <f>'EMP-02'!E137</f>
        <v>0</v>
      </c>
      <c r="F112" s="6">
        <f>'EMP-02'!G137</f>
        <v>0</v>
      </c>
      <c r="G112" s="6">
        <f>'EMP-02'!H137</f>
        <v>0</v>
      </c>
      <c r="H112" s="6">
        <f>'EMP-02'!J137</f>
        <v>0</v>
      </c>
      <c r="I112" s="6">
        <f>'EMP-02'!K137</f>
        <v>0</v>
      </c>
    </row>
    <row r="113" spans="1:9">
      <c r="A113" s="5" t="str">
        <f>IF('EMP-02'!A138="","",'EMP-02'!A138)</f>
        <v/>
      </c>
      <c r="B113" s="5" t="str">
        <f>IF('EMP-02'!B138="","",'EMP-02'!B138)</f>
        <v/>
      </c>
      <c r="C113" s="6">
        <f>'EMP-02'!C138</f>
        <v>0</v>
      </c>
      <c r="D113" s="6">
        <f>'EMP-02'!D138</f>
        <v>0</v>
      </c>
      <c r="E113" s="6">
        <f>'EMP-02'!E138</f>
        <v>0</v>
      </c>
      <c r="F113" s="6">
        <f>'EMP-02'!G138</f>
        <v>0</v>
      </c>
      <c r="G113" s="6">
        <f>'EMP-02'!H138</f>
        <v>0</v>
      </c>
      <c r="H113" s="6">
        <f>'EMP-02'!J138</f>
        <v>0</v>
      </c>
      <c r="I113" s="6">
        <f>'EMP-02'!K138</f>
        <v>0</v>
      </c>
    </row>
    <row r="114" spans="1:9">
      <c r="A114" s="5" t="str">
        <f>IF('EMP-02'!A139="","",'EMP-02'!A139)</f>
        <v/>
      </c>
      <c r="B114" s="5" t="str">
        <f>IF('EMP-02'!B139="","",'EMP-02'!B139)</f>
        <v/>
      </c>
      <c r="C114" s="6">
        <f>'EMP-02'!C139</f>
        <v>0</v>
      </c>
      <c r="D114" s="6">
        <f>'EMP-02'!D139</f>
        <v>0</v>
      </c>
      <c r="E114" s="6">
        <f>'EMP-02'!E139</f>
        <v>0</v>
      </c>
      <c r="F114" s="6">
        <f>'EMP-02'!G139</f>
        <v>0</v>
      </c>
      <c r="G114" s="6">
        <f>'EMP-02'!H139</f>
        <v>0</v>
      </c>
      <c r="H114" s="6">
        <f>'EMP-02'!J139</f>
        <v>0</v>
      </c>
      <c r="I114" s="6">
        <f>'EMP-02'!K139</f>
        <v>0</v>
      </c>
    </row>
    <row r="115" spans="1:9">
      <c r="A115" s="5" t="str">
        <f>IF('EMP-02'!A140="","",'EMP-02'!A140)</f>
        <v/>
      </c>
      <c r="B115" s="5" t="str">
        <f>IF('EMP-02'!B140="","",'EMP-02'!B140)</f>
        <v/>
      </c>
      <c r="C115" s="6">
        <f>'EMP-02'!C140</f>
        <v>0</v>
      </c>
      <c r="D115" s="6">
        <f>'EMP-02'!D140</f>
        <v>0</v>
      </c>
      <c r="E115" s="6">
        <f>'EMP-02'!E140</f>
        <v>0</v>
      </c>
      <c r="F115" s="6">
        <f>'EMP-02'!G140</f>
        <v>0</v>
      </c>
      <c r="G115" s="6">
        <f>'EMP-02'!H140</f>
        <v>0</v>
      </c>
      <c r="H115" s="6">
        <f>'EMP-02'!J140</f>
        <v>0</v>
      </c>
      <c r="I115" s="6">
        <f>'EMP-02'!K140</f>
        <v>0</v>
      </c>
    </row>
    <row r="116" spans="1:9">
      <c r="A116" s="5" t="str">
        <f>IF('EMP-02'!A141="","",'EMP-02'!A141)</f>
        <v/>
      </c>
      <c r="B116" s="5" t="str">
        <f>IF('EMP-02'!B141="","",'EMP-02'!B141)</f>
        <v/>
      </c>
      <c r="C116" s="6">
        <f>'EMP-02'!C141</f>
        <v>0</v>
      </c>
      <c r="D116" s="6">
        <f>'EMP-02'!D141</f>
        <v>0</v>
      </c>
      <c r="E116" s="6">
        <f>'EMP-02'!E141</f>
        <v>0</v>
      </c>
      <c r="F116" s="6">
        <f>'EMP-02'!G141</f>
        <v>0</v>
      </c>
      <c r="G116" s="6">
        <f>'EMP-02'!H141</f>
        <v>0</v>
      </c>
      <c r="H116" s="6">
        <f>'EMP-02'!J141</f>
        <v>0</v>
      </c>
      <c r="I116" s="6">
        <f>'EMP-02'!K141</f>
        <v>0</v>
      </c>
    </row>
    <row r="117" spans="1:9">
      <c r="A117" s="5" t="str">
        <f>IF('EMP-02'!A142="","",'EMP-02'!A142)</f>
        <v/>
      </c>
      <c r="B117" s="5" t="str">
        <f>IF('EMP-02'!B142="","",'EMP-02'!B142)</f>
        <v/>
      </c>
      <c r="C117" s="6">
        <f>'EMP-02'!C142</f>
        <v>0</v>
      </c>
      <c r="D117" s="6">
        <f>'EMP-02'!D142</f>
        <v>0</v>
      </c>
      <c r="E117" s="6">
        <f>'EMP-02'!E142</f>
        <v>0</v>
      </c>
      <c r="F117" s="6">
        <f>'EMP-02'!G142</f>
        <v>0</v>
      </c>
      <c r="G117" s="6">
        <f>'EMP-02'!H142</f>
        <v>0</v>
      </c>
      <c r="H117" s="6">
        <f>'EMP-02'!J142</f>
        <v>0</v>
      </c>
      <c r="I117" s="6">
        <f>'EMP-02'!K142</f>
        <v>0</v>
      </c>
    </row>
    <row r="118" spans="1:9">
      <c r="A118" s="5" t="str">
        <f>IF('EMP-02'!A143="","",'EMP-02'!A143)</f>
        <v/>
      </c>
      <c r="B118" s="5" t="str">
        <f>IF('EMP-02'!B143="","",'EMP-02'!B143)</f>
        <v/>
      </c>
      <c r="C118" s="6">
        <f>'EMP-02'!C143</f>
        <v>0</v>
      </c>
      <c r="D118" s="6">
        <f>'EMP-02'!D143</f>
        <v>0</v>
      </c>
      <c r="E118" s="6">
        <f>'EMP-02'!E143</f>
        <v>0</v>
      </c>
      <c r="F118" s="6">
        <f>'EMP-02'!G143</f>
        <v>0</v>
      </c>
      <c r="G118" s="6">
        <f>'EMP-02'!H143</f>
        <v>0</v>
      </c>
      <c r="H118" s="6">
        <f>'EMP-02'!J143</f>
        <v>0</v>
      </c>
      <c r="I118" s="6">
        <f>'EMP-02'!K143</f>
        <v>0</v>
      </c>
    </row>
    <row r="119" spans="1:9">
      <c r="A119" s="5" t="str">
        <f>IF('EMP-02'!A144="","",'EMP-02'!A144)</f>
        <v/>
      </c>
      <c r="B119" s="5" t="str">
        <f>IF('EMP-02'!B144="","",'EMP-02'!B144)</f>
        <v/>
      </c>
      <c r="C119" s="6">
        <f>'EMP-02'!C144</f>
        <v>0</v>
      </c>
      <c r="D119" s="6">
        <f>'EMP-02'!D144</f>
        <v>0</v>
      </c>
      <c r="E119" s="6">
        <f>'EMP-02'!E144</f>
        <v>0</v>
      </c>
      <c r="F119" s="6">
        <f>'EMP-02'!G144</f>
        <v>0</v>
      </c>
      <c r="G119" s="6">
        <f>'EMP-02'!H144</f>
        <v>0</v>
      </c>
      <c r="H119" s="6">
        <f>'EMP-02'!J144</f>
        <v>0</v>
      </c>
      <c r="I119" s="6">
        <f>'EMP-02'!K144</f>
        <v>0</v>
      </c>
    </row>
    <row r="120" spans="1:9">
      <c r="A120" s="5" t="str">
        <f>IF('EMP-02'!A145="","",'EMP-02'!A145)</f>
        <v/>
      </c>
      <c r="B120" s="5" t="str">
        <f>IF('EMP-02'!B145="","",'EMP-02'!B145)</f>
        <v/>
      </c>
      <c r="C120" s="6">
        <f>'EMP-02'!C145</f>
        <v>0</v>
      </c>
      <c r="D120" s="6">
        <f>'EMP-02'!D145</f>
        <v>0</v>
      </c>
      <c r="E120" s="6">
        <f>'EMP-02'!E145</f>
        <v>0</v>
      </c>
      <c r="F120" s="6">
        <f>'EMP-02'!G145</f>
        <v>0</v>
      </c>
      <c r="G120" s="6">
        <f>'EMP-02'!H145</f>
        <v>0</v>
      </c>
      <c r="H120" s="6">
        <f>'EMP-02'!J145</f>
        <v>0</v>
      </c>
      <c r="I120" s="6">
        <f>'EMP-02'!K145</f>
        <v>0</v>
      </c>
    </row>
    <row r="121" spans="1:9">
      <c r="A121" s="5" t="str">
        <f>IF('EMP-02'!A146="","",'EMP-02'!A146)</f>
        <v/>
      </c>
      <c r="B121" s="5" t="str">
        <f>IF('EMP-02'!B146="","",'EMP-02'!B146)</f>
        <v/>
      </c>
      <c r="C121" s="6">
        <f>'EMP-02'!C146</f>
        <v>0</v>
      </c>
      <c r="D121" s="6">
        <f>'EMP-02'!D146</f>
        <v>0</v>
      </c>
      <c r="E121" s="6">
        <f>'EMP-02'!E146</f>
        <v>0</v>
      </c>
      <c r="F121" s="6">
        <f>'EMP-02'!G146</f>
        <v>0</v>
      </c>
      <c r="G121" s="6">
        <f>'EMP-02'!H146</f>
        <v>0</v>
      </c>
      <c r="H121" s="6">
        <f>'EMP-02'!J146</f>
        <v>0</v>
      </c>
      <c r="I121" s="6">
        <f>'EMP-02'!K146</f>
        <v>0</v>
      </c>
    </row>
    <row r="122" spans="1:9">
      <c r="A122" s="5" t="str">
        <f>IF('EMP-02'!A147="","",'EMP-02'!A147)</f>
        <v/>
      </c>
      <c r="B122" s="5" t="str">
        <f>IF('EMP-02'!B147="","",'EMP-02'!B147)</f>
        <v/>
      </c>
      <c r="C122" s="6">
        <f>'EMP-02'!C147</f>
        <v>0</v>
      </c>
      <c r="D122" s="6">
        <f>'EMP-02'!D147</f>
        <v>0</v>
      </c>
      <c r="E122" s="6">
        <f>'EMP-02'!E147</f>
        <v>0</v>
      </c>
      <c r="F122" s="6">
        <f>'EMP-02'!G147</f>
        <v>0</v>
      </c>
      <c r="G122" s="6">
        <f>'EMP-02'!H147</f>
        <v>0</v>
      </c>
      <c r="H122" s="6">
        <f>'EMP-02'!J147</f>
        <v>0</v>
      </c>
      <c r="I122" s="6">
        <f>'EMP-02'!K147</f>
        <v>0</v>
      </c>
    </row>
    <row r="123" spans="1:9">
      <c r="A123" s="5" t="str">
        <f>IF('EMP-02'!A148="","",'EMP-02'!A148)</f>
        <v/>
      </c>
      <c r="B123" s="5" t="str">
        <f>IF('EMP-02'!B148="","",'EMP-02'!B148)</f>
        <v/>
      </c>
      <c r="C123" s="6">
        <f>'EMP-02'!C148</f>
        <v>0</v>
      </c>
      <c r="D123" s="6">
        <f>'EMP-02'!D148</f>
        <v>0</v>
      </c>
      <c r="E123" s="6">
        <f>'EMP-02'!E148</f>
        <v>0</v>
      </c>
      <c r="F123" s="6">
        <f>'EMP-02'!G148</f>
        <v>0</v>
      </c>
      <c r="G123" s="6">
        <f>'EMP-02'!H148</f>
        <v>0</v>
      </c>
      <c r="H123" s="6">
        <f>'EMP-02'!J148</f>
        <v>0</v>
      </c>
      <c r="I123" s="6">
        <f>'EMP-02'!K148</f>
        <v>0</v>
      </c>
    </row>
    <row r="124" spans="1:9">
      <c r="A124" s="5" t="str">
        <f>IF('EMP-02'!A149="","",'EMP-02'!A149)</f>
        <v/>
      </c>
      <c r="B124" s="5" t="str">
        <f>IF('EMP-02'!B149="","",'EMP-02'!B149)</f>
        <v/>
      </c>
      <c r="C124" s="6">
        <f>'EMP-02'!C149</f>
        <v>0</v>
      </c>
      <c r="D124" s="6">
        <f>'EMP-02'!D149</f>
        <v>0</v>
      </c>
      <c r="E124" s="6">
        <f>'EMP-02'!E149</f>
        <v>0</v>
      </c>
      <c r="F124" s="6">
        <f>'EMP-02'!G149</f>
        <v>0</v>
      </c>
      <c r="G124" s="6">
        <f>'EMP-02'!H149</f>
        <v>0</v>
      </c>
      <c r="H124" s="6">
        <f>'EMP-02'!J149</f>
        <v>0</v>
      </c>
      <c r="I124" s="6">
        <f>'EMP-02'!K149</f>
        <v>0</v>
      </c>
    </row>
    <row r="125" spans="1:9">
      <c r="A125" s="5" t="str">
        <f>IF('EMP-02'!A150="","",'EMP-02'!A150)</f>
        <v/>
      </c>
      <c r="B125" s="5" t="str">
        <f>IF('EMP-02'!B150="","",'EMP-02'!B150)</f>
        <v/>
      </c>
      <c r="C125" s="6">
        <f>'EMP-02'!C150</f>
        <v>0</v>
      </c>
      <c r="D125" s="6">
        <f>'EMP-02'!D150</f>
        <v>0</v>
      </c>
      <c r="E125" s="6">
        <f>'EMP-02'!E150</f>
        <v>0</v>
      </c>
      <c r="F125" s="6">
        <f>'EMP-02'!G150</f>
        <v>0</v>
      </c>
      <c r="G125" s="6">
        <f>'EMP-02'!H150</f>
        <v>0</v>
      </c>
      <c r="H125" s="6">
        <f>'EMP-02'!J150</f>
        <v>0</v>
      </c>
      <c r="I125" s="6">
        <f>'EMP-02'!K150</f>
        <v>0</v>
      </c>
    </row>
    <row r="126" spans="1:9">
      <c r="A126" s="5" t="str">
        <f>IF('EMP-02'!A151="","",'EMP-02'!A151)</f>
        <v/>
      </c>
      <c r="B126" s="5" t="str">
        <f>IF('EMP-02'!B151="","",'EMP-02'!B151)</f>
        <v/>
      </c>
      <c r="C126" s="6">
        <f>'EMP-02'!C151</f>
        <v>0</v>
      </c>
      <c r="D126" s="6">
        <f>'EMP-02'!D151</f>
        <v>0</v>
      </c>
      <c r="E126" s="6">
        <f>'EMP-02'!E151</f>
        <v>0</v>
      </c>
      <c r="F126" s="6">
        <f>'EMP-02'!G151</f>
        <v>0</v>
      </c>
      <c r="G126" s="6">
        <f>'EMP-02'!H151</f>
        <v>0</v>
      </c>
      <c r="H126" s="6">
        <f>'EMP-02'!J151</f>
        <v>0</v>
      </c>
      <c r="I126" s="6">
        <f>'EMP-02'!K151</f>
        <v>0</v>
      </c>
    </row>
    <row r="127" spans="1:9">
      <c r="A127" s="5" t="str">
        <f>IF('EMP-02'!A152="","",'EMP-02'!A152)</f>
        <v/>
      </c>
      <c r="B127" s="5" t="str">
        <f>IF('EMP-02'!B152="","",'EMP-02'!B152)</f>
        <v/>
      </c>
      <c r="C127" s="6">
        <f>'EMP-02'!C152</f>
        <v>0</v>
      </c>
      <c r="D127" s="6">
        <f>'EMP-02'!D152</f>
        <v>0</v>
      </c>
      <c r="E127" s="6">
        <f>'EMP-02'!E152</f>
        <v>0</v>
      </c>
      <c r="F127" s="6">
        <f>'EMP-02'!G152</f>
        <v>0</v>
      </c>
      <c r="G127" s="6">
        <f>'EMP-02'!H152</f>
        <v>0</v>
      </c>
      <c r="H127" s="6">
        <f>'EMP-02'!J152</f>
        <v>0</v>
      </c>
      <c r="I127" s="6">
        <f>'EMP-02'!K152</f>
        <v>0</v>
      </c>
    </row>
    <row r="128" spans="1:9">
      <c r="A128" s="5" t="str">
        <f>IF('EMP-02'!A153="","",'EMP-02'!A153)</f>
        <v/>
      </c>
      <c r="B128" s="5" t="str">
        <f>IF('EMP-02'!B153="","",'EMP-02'!B153)</f>
        <v/>
      </c>
      <c r="C128" s="6">
        <f>'EMP-02'!C153</f>
        <v>0</v>
      </c>
      <c r="D128" s="6">
        <f>'EMP-02'!D153</f>
        <v>0</v>
      </c>
      <c r="E128" s="6">
        <f>'EMP-02'!E153</f>
        <v>0</v>
      </c>
      <c r="F128" s="6">
        <f>'EMP-02'!G153</f>
        <v>0</v>
      </c>
      <c r="G128" s="6">
        <f>'EMP-02'!H153</f>
        <v>0</v>
      </c>
      <c r="H128" s="6">
        <f>'EMP-02'!J153</f>
        <v>0</v>
      </c>
      <c r="I128" s="6">
        <f>'EMP-02'!K153</f>
        <v>0</v>
      </c>
    </row>
    <row r="129" spans="1:9">
      <c r="A129" s="5" t="str">
        <f>IF('EMP-02'!A154="","",'EMP-02'!A154)</f>
        <v/>
      </c>
      <c r="B129" s="5" t="str">
        <f>IF('EMP-02'!B154="","",'EMP-02'!B154)</f>
        <v/>
      </c>
      <c r="C129" s="6">
        <f>'EMP-02'!C154</f>
        <v>0</v>
      </c>
      <c r="D129" s="6">
        <f>'EMP-02'!D154</f>
        <v>0</v>
      </c>
      <c r="E129" s="6">
        <f>'EMP-02'!E154</f>
        <v>0</v>
      </c>
      <c r="F129" s="6">
        <f>'EMP-02'!G154</f>
        <v>0</v>
      </c>
      <c r="G129" s="6">
        <f>'EMP-02'!H154</f>
        <v>0</v>
      </c>
      <c r="H129" s="6">
        <f>'EMP-02'!J154</f>
        <v>0</v>
      </c>
      <c r="I129" s="6">
        <f>'EMP-02'!K154</f>
        <v>0</v>
      </c>
    </row>
    <row r="130" spans="1:9">
      <c r="A130" s="5" t="str">
        <f>IF('EMP-02'!A155="","",'EMP-02'!A155)</f>
        <v/>
      </c>
      <c r="B130" s="5" t="str">
        <f>IF('EMP-02'!B155="","",'EMP-02'!B155)</f>
        <v/>
      </c>
      <c r="C130" s="6">
        <f>'EMP-02'!C155</f>
        <v>0</v>
      </c>
      <c r="D130" s="6">
        <f>'EMP-02'!D155</f>
        <v>0</v>
      </c>
      <c r="E130" s="6">
        <f>'EMP-02'!E155</f>
        <v>0</v>
      </c>
      <c r="F130" s="6">
        <f>'EMP-02'!G155</f>
        <v>0</v>
      </c>
      <c r="G130" s="6">
        <f>'EMP-02'!H155</f>
        <v>0</v>
      </c>
      <c r="H130" s="6">
        <f>'EMP-02'!J155</f>
        <v>0</v>
      </c>
      <c r="I130" s="6">
        <f>'EMP-02'!K155</f>
        <v>0</v>
      </c>
    </row>
    <row r="131" spans="1:9">
      <c r="A131" s="5" t="str">
        <f>IF('EMP-02'!A156="","",'EMP-02'!A156)</f>
        <v/>
      </c>
      <c r="B131" s="5" t="str">
        <f>IF('EMP-02'!B156="","",'EMP-02'!B156)</f>
        <v/>
      </c>
      <c r="C131" s="6">
        <f>'EMP-02'!C156</f>
        <v>0</v>
      </c>
      <c r="D131" s="6">
        <f>'EMP-02'!D156</f>
        <v>0</v>
      </c>
      <c r="E131" s="6">
        <f>'EMP-02'!E156</f>
        <v>0</v>
      </c>
      <c r="F131" s="6">
        <f>'EMP-02'!G156</f>
        <v>0</v>
      </c>
      <c r="G131" s="6">
        <f>'EMP-02'!H156</f>
        <v>0</v>
      </c>
      <c r="H131" s="6">
        <f>'EMP-02'!J156</f>
        <v>0</v>
      </c>
      <c r="I131" s="6">
        <f>'EMP-02'!K156</f>
        <v>0</v>
      </c>
    </row>
    <row r="132" spans="1:9">
      <c r="A132" s="5" t="str">
        <f>IF('EMP-02'!A157="","",'EMP-02'!A157)</f>
        <v/>
      </c>
      <c r="B132" s="5" t="str">
        <f>IF('EMP-02'!B157="","",'EMP-02'!B157)</f>
        <v/>
      </c>
      <c r="C132" s="6">
        <f>'EMP-02'!C157</f>
        <v>0</v>
      </c>
      <c r="D132" s="6">
        <f>'EMP-02'!D157</f>
        <v>0</v>
      </c>
      <c r="E132" s="6">
        <f>'EMP-02'!E157</f>
        <v>0</v>
      </c>
      <c r="F132" s="6">
        <f>'EMP-02'!G157</f>
        <v>0</v>
      </c>
      <c r="G132" s="6">
        <f>'EMP-02'!H157</f>
        <v>0</v>
      </c>
      <c r="H132" s="6">
        <f>'EMP-02'!J157</f>
        <v>0</v>
      </c>
      <c r="I132" s="6">
        <f>'EMP-02'!K157</f>
        <v>0</v>
      </c>
    </row>
    <row r="133" spans="1:9">
      <c r="A133" s="5" t="str">
        <f>IF('EMP-02'!A158="","",'EMP-02'!A158)</f>
        <v/>
      </c>
      <c r="B133" s="5" t="str">
        <f>IF('EMP-02'!B158="","",'EMP-02'!B158)</f>
        <v/>
      </c>
      <c r="C133" s="6">
        <f>'EMP-02'!C158</f>
        <v>0</v>
      </c>
      <c r="D133" s="6">
        <f>'EMP-02'!D158</f>
        <v>0</v>
      </c>
      <c r="E133" s="6">
        <f>'EMP-02'!E158</f>
        <v>0</v>
      </c>
      <c r="F133" s="6">
        <f>'EMP-02'!G158</f>
        <v>0</v>
      </c>
      <c r="G133" s="6">
        <f>'EMP-02'!H158</f>
        <v>0</v>
      </c>
      <c r="H133" s="6">
        <f>'EMP-02'!J158</f>
        <v>0</v>
      </c>
      <c r="I133" s="6">
        <f>'EMP-02'!K158</f>
        <v>0</v>
      </c>
    </row>
    <row r="134" spans="1:9">
      <c r="A134" s="5" t="str">
        <f>IF('EMP-02'!A159="","",'EMP-02'!A159)</f>
        <v/>
      </c>
      <c r="B134" s="5" t="str">
        <f>IF('EMP-02'!B159="","",'EMP-02'!B159)</f>
        <v/>
      </c>
      <c r="C134" s="6">
        <f>'EMP-02'!C159</f>
        <v>0</v>
      </c>
      <c r="D134" s="6">
        <f>'EMP-02'!D159</f>
        <v>0</v>
      </c>
      <c r="E134" s="6">
        <f>'EMP-02'!E159</f>
        <v>0</v>
      </c>
      <c r="F134" s="6">
        <f>'EMP-02'!G159</f>
        <v>0</v>
      </c>
      <c r="G134" s="6">
        <f>'EMP-02'!H159</f>
        <v>0</v>
      </c>
      <c r="H134" s="6">
        <f>'EMP-02'!J159</f>
        <v>0</v>
      </c>
      <c r="I134" s="6">
        <f>'EMP-02'!K159</f>
        <v>0</v>
      </c>
    </row>
    <row r="135" spans="1:9">
      <c r="A135" s="5" t="str">
        <f>IF('EMP-02'!A160="","",'EMP-02'!A160)</f>
        <v/>
      </c>
      <c r="B135" s="5" t="str">
        <f>IF('EMP-02'!B160="","",'EMP-02'!B160)</f>
        <v/>
      </c>
      <c r="C135" s="6">
        <f>'EMP-02'!C160</f>
        <v>0</v>
      </c>
      <c r="D135" s="6">
        <f>'EMP-02'!D160</f>
        <v>0</v>
      </c>
      <c r="E135" s="6">
        <f>'EMP-02'!E160</f>
        <v>0</v>
      </c>
      <c r="F135" s="6">
        <f>'EMP-02'!G160</f>
        <v>0</v>
      </c>
      <c r="G135" s="6">
        <f>'EMP-02'!H160</f>
        <v>0</v>
      </c>
      <c r="H135" s="6">
        <f>'EMP-02'!J160</f>
        <v>0</v>
      </c>
      <c r="I135" s="6">
        <f>'EMP-02'!K160</f>
        <v>0</v>
      </c>
    </row>
    <row r="136" spans="1:9">
      <c r="A136" s="5" t="str">
        <f>IF('EMP-02'!A161="","",'EMP-02'!A161)</f>
        <v/>
      </c>
      <c r="B136" s="5" t="str">
        <f>IF('EMP-02'!B161="","",'EMP-02'!B161)</f>
        <v/>
      </c>
      <c r="C136" s="6">
        <f>'EMP-02'!C161</f>
        <v>0</v>
      </c>
      <c r="D136" s="6">
        <f>'EMP-02'!D161</f>
        <v>0</v>
      </c>
      <c r="E136" s="6">
        <f>'EMP-02'!E161</f>
        <v>0</v>
      </c>
      <c r="F136" s="6">
        <f>'EMP-02'!G161</f>
        <v>0</v>
      </c>
      <c r="G136" s="6">
        <f>'EMP-02'!H161</f>
        <v>0</v>
      </c>
      <c r="H136" s="6">
        <f>'EMP-02'!J161</f>
        <v>0</v>
      </c>
      <c r="I136" s="6">
        <f>'EMP-02'!K161</f>
        <v>0</v>
      </c>
    </row>
    <row r="137" spans="1:9">
      <c r="A137" s="5" t="str">
        <f>IF('EMP-02'!A162="","",'EMP-02'!A162)</f>
        <v/>
      </c>
      <c r="B137" s="5" t="str">
        <f>IF('EMP-02'!B162="","",'EMP-02'!B162)</f>
        <v/>
      </c>
      <c r="C137" s="6">
        <f>'EMP-02'!C162</f>
        <v>0</v>
      </c>
      <c r="D137" s="6">
        <f>'EMP-02'!D162</f>
        <v>0</v>
      </c>
      <c r="E137" s="6">
        <f>'EMP-02'!E162</f>
        <v>0</v>
      </c>
      <c r="F137" s="6">
        <f>'EMP-02'!G162</f>
        <v>0</v>
      </c>
      <c r="G137" s="6">
        <f>'EMP-02'!H162</f>
        <v>0</v>
      </c>
      <c r="H137" s="6">
        <f>'EMP-02'!J162</f>
        <v>0</v>
      </c>
      <c r="I137" s="6">
        <f>'EMP-02'!K162</f>
        <v>0</v>
      </c>
    </row>
    <row r="138" spans="1:9">
      <c r="A138" s="5" t="str">
        <f>IF('EMP-02'!A163="","",'EMP-02'!A163)</f>
        <v/>
      </c>
      <c r="B138" s="5" t="str">
        <f>IF('EMP-02'!B163="","",'EMP-02'!B163)</f>
        <v/>
      </c>
      <c r="C138" s="6">
        <f>'EMP-02'!C163</f>
        <v>0</v>
      </c>
      <c r="D138" s="6">
        <f>'EMP-02'!D163</f>
        <v>0</v>
      </c>
      <c r="E138" s="6">
        <f>'EMP-02'!E163</f>
        <v>0</v>
      </c>
      <c r="F138" s="6">
        <f>'EMP-02'!G163</f>
        <v>0</v>
      </c>
      <c r="G138" s="6">
        <f>'EMP-02'!H163</f>
        <v>0</v>
      </c>
      <c r="H138" s="6">
        <f>'EMP-02'!J163</f>
        <v>0</v>
      </c>
      <c r="I138" s="6">
        <f>'EMP-02'!K163</f>
        <v>0</v>
      </c>
    </row>
    <row r="139" spans="1:9">
      <c r="A139" s="5" t="str">
        <f>IF('EMP-02'!A164="","",'EMP-02'!A164)</f>
        <v/>
      </c>
      <c r="B139" s="5" t="str">
        <f>IF('EMP-02'!B164="","",'EMP-02'!B164)</f>
        <v/>
      </c>
      <c r="C139" s="6">
        <f>'EMP-02'!C164</f>
        <v>0</v>
      </c>
      <c r="D139" s="6">
        <f>'EMP-02'!D164</f>
        <v>0</v>
      </c>
      <c r="E139" s="6">
        <f>'EMP-02'!E164</f>
        <v>0</v>
      </c>
      <c r="F139" s="6">
        <f>'EMP-02'!G164</f>
        <v>0</v>
      </c>
      <c r="G139" s="6">
        <f>'EMP-02'!H164</f>
        <v>0</v>
      </c>
      <c r="H139" s="6">
        <f>'EMP-02'!J164</f>
        <v>0</v>
      </c>
      <c r="I139" s="6">
        <f>'EMP-02'!K164</f>
        <v>0</v>
      </c>
    </row>
    <row r="140" spans="1:9">
      <c r="A140" s="5" t="str">
        <f>IF('EMP-02'!A165="","",'EMP-02'!A165)</f>
        <v/>
      </c>
      <c r="B140" s="5" t="str">
        <f>IF('EMP-02'!B165="","",'EMP-02'!B165)</f>
        <v/>
      </c>
      <c r="C140" s="6">
        <f>'EMP-02'!C165</f>
        <v>0</v>
      </c>
      <c r="D140" s="6">
        <f>'EMP-02'!D165</f>
        <v>0</v>
      </c>
      <c r="E140" s="6">
        <f>'EMP-02'!E165</f>
        <v>0</v>
      </c>
      <c r="F140" s="6">
        <f>'EMP-02'!G165</f>
        <v>0</v>
      </c>
      <c r="G140" s="6">
        <f>'EMP-02'!H165</f>
        <v>0</v>
      </c>
      <c r="H140" s="6">
        <f>'EMP-02'!J165</f>
        <v>0</v>
      </c>
      <c r="I140" s="6">
        <f>'EMP-02'!K165</f>
        <v>0</v>
      </c>
    </row>
    <row r="141" spans="1:9">
      <c r="A141" s="5" t="str">
        <f>IF('EMP-02'!A166="","",'EMP-02'!A166)</f>
        <v/>
      </c>
      <c r="B141" s="5" t="str">
        <f>IF('EMP-02'!B166="","",'EMP-02'!B166)</f>
        <v/>
      </c>
      <c r="C141" s="6">
        <f>'EMP-02'!C166</f>
        <v>0</v>
      </c>
      <c r="D141" s="6">
        <f>'EMP-02'!D166</f>
        <v>0</v>
      </c>
      <c r="E141" s="6">
        <f>'EMP-02'!E166</f>
        <v>0</v>
      </c>
      <c r="F141" s="6">
        <f>'EMP-02'!G166</f>
        <v>0</v>
      </c>
      <c r="G141" s="6">
        <f>'EMP-02'!H166</f>
        <v>0</v>
      </c>
      <c r="H141" s="6">
        <f>'EMP-02'!J166</f>
        <v>0</v>
      </c>
      <c r="I141" s="6">
        <f>'EMP-02'!K166</f>
        <v>0</v>
      </c>
    </row>
    <row r="142" spans="1:9">
      <c r="A142" s="5" t="str">
        <f>IF('EMP-02'!A167="","",'EMP-02'!A167)</f>
        <v/>
      </c>
      <c r="B142" s="5" t="str">
        <f>IF('EMP-02'!B167="","",'EMP-02'!B167)</f>
        <v/>
      </c>
      <c r="C142" s="6">
        <f>'EMP-02'!C167</f>
        <v>0</v>
      </c>
      <c r="D142" s="6">
        <f>'EMP-02'!D167</f>
        <v>0</v>
      </c>
      <c r="E142" s="6">
        <f>'EMP-02'!E167</f>
        <v>0</v>
      </c>
      <c r="F142" s="6">
        <f>'EMP-02'!G167</f>
        <v>0</v>
      </c>
      <c r="G142" s="6">
        <f>'EMP-02'!H167</f>
        <v>0</v>
      </c>
      <c r="H142" s="6">
        <f>'EMP-02'!J167</f>
        <v>0</v>
      </c>
      <c r="I142" s="6">
        <f>'EMP-02'!K167</f>
        <v>0</v>
      </c>
    </row>
    <row r="143" spans="1:9">
      <c r="A143" s="5" t="str">
        <f>IF('EMP-02'!A168="","",'EMP-02'!A168)</f>
        <v/>
      </c>
      <c r="B143" s="5" t="str">
        <f>IF('EMP-02'!B168="","",'EMP-02'!B168)</f>
        <v/>
      </c>
      <c r="C143" s="6">
        <f>'EMP-02'!C168</f>
        <v>0</v>
      </c>
      <c r="D143" s="6">
        <f>'EMP-02'!D168</f>
        <v>0</v>
      </c>
      <c r="E143" s="6">
        <f>'EMP-02'!E168</f>
        <v>0</v>
      </c>
      <c r="F143" s="6">
        <f>'EMP-02'!G168</f>
        <v>0</v>
      </c>
      <c r="G143" s="6">
        <f>'EMP-02'!H168</f>
        <v>0</v>
      </c>
      <c r="H143" s="6">
        <f>'EMP-02'!J168</f>
        <v>0</v>
      </c>
      <c r="I143" s="6">
        <f>'EMP-02'!K168</f>
        <v>0</v>
      </c>
    </row>
    <row r="144" spans="1:9">
      <c r="A144" s="5" t="str">
        <f>IF('EMP-02'!A169="","",'EMP-02'!A169)</f>
        <v/>
      </c>
      <c r="B144" s="5" t="str">
        <f>IF('EMP-02'!B169="","",'EMP-02'!B169)</f>
        <v/>
      </c>
      <c r="C144" s="6">
        <f>'EMP-02'!C169</f>
        <v>0</v>
      </c>
      <c r="D144" s="6">
        <f>'EMP-02'!D169</f>
        <v>0</v>
      </c>
      <c r="E144" s="6">
        <f>'EMP-02'!E169</f>
        <v>0</v>
      </c>
      <c r="F144" s="6">
        <f>'EMP-02'!G169</f>
        <v>0</v>
      </c>
      <c r="G144" s="6">
        <f>'EMP-02'!H169</f>
        <v>0</v>
      </c>
      <c r="H144" s="6">
        <f>'EMP-02'!J169</f>
        <v>0</v>
      </c>
      <c r="I144" s="6">
        <f>'EMP-02'!K169</f>
        <v>0</v>
      </c>
    </row>
    <row r="145" spans="1:9">
      <c r="A145" s="5" t="str">
        <f>IF('EMP-02'!A170="","",'EMP-02'!A170)</f>
        <v/>
      </c>
      <c r="B145" s="5" t="str">
        <f>IF('EMP-02'!B170="","",'EMP-02'!B170)</f>
        <v/>
      </c>
      <c r="C145" s="6">
        <f>'EMP-02'!C170</f>
        <v>0</v>
      </c>
      <c r="D145" s="6">
        <f>'EMP-02'!D170</f>
        <v>0</v>
      </c>
      <c r="E145" s="6">
        <f>'EMP-02'!E170</f>
        <v>0</v>
      </c>
      <c r="F145" s="6">
        <f>'EMP-02'!G170</f>
        <v>0</v>
      </c>
      <c r="G145" s="6">
        <f>'EMP-02'!H170</f>
        <v>0</v>
      </c>
      <c r="H145" s="6">
        <f>'EMP-02'!J170</f>
        <v>0</v>
      </c>
      <c r="I145" s="6">
        <f>'EMP-02'!K170</f>
        <v>0</v>
      </c>
    </row>
    <row r="146" spans="1:9">
      <c r="A146" s="5" t="str">
        <f>IF('EMP-02'!A171="","",'EMP-02'!A171)</f>
        <v/>
      </c>
      <c r="B146" s="5" t="str">
        <f>IF('EMP-02'!B171="","",'EMP-02'!B171)</f>
        <v/>
      </c>
      <c r="C146" s="6">
        <f>'EMP-02'!C171</f>
        <v>0</v>
      </c>
      <c r="D146" s="6">
        <f>'EMP-02'!D171</f>
        <v>0</v>
      </c>
      <c r="E146" s="6">
        <f>'EMP-02'!E171</f>
        <v>0</v>
      </c>
      <c r="F146" s="6">
        <f>'EMP-02'!G171</f>
        <v>0</v>
      </c>
      <c r="G146" s="6">
        <f>'EMP-02'!H171</f>
        <v>0</v>
      </c>
      <c r="H146" s="6">
        <f>'EMP-02'!J171</f>
        <v>0</v>
      </c>
      <c r="I146" s="6">
        <f>'EMP-02'!K171</f>
        <v>0</v>
      </c>
    </row>
    <row r="147" spans="1:9">
      <c r="A147" s="5" t="str">
        <f>IF('EMP-02'!A172="","",'EMP-02'!A172)</f>
        <v/>
      </c>
      <c r="B147" s="5" t="str">
        <f>IF('EMP-02'!B172="","",'EMP-02'!B172)</f>
        <v/>
      </c>
      <c r="C147" s="6">
        <f>'EMP-02'!C172</f>
        <v>0</v>
      </c>
      <c r="D147" s="6">
        <f>'EMP-02'!D172</f>
        <v>0</v>
      </c>
      <c r="E147" s="6">
        <f>'EMP-02'!E172</f>
        <v>0</v>
      </c>
      <c r="F147" s="6">
        <f>'EMP-02'!G172</f>
        <v>0</v>
      </c>
      <c r="G147" s="6">
        <f>'EMP-02'!H172</f>
        <v>0</v>
      </c>
      <c r="H147" s="6">
        <f>'EMP-02'!J172</f>
        <v>0</v>
      </c>
      <c r="I147" s="6">
        <f>'EMP-02'!K172</f>
        <v>0</v>
      </c>
    </row>
    <row r="148" spans="1:9">
      <c r="A148" s="5" t="str">
        <f>IF('EMP-02'!A173="","",'EMP-02'!A173)</f>
        <v/>
      </c>
      <c r="B148" s="5" t="str">
        <f>IF('EMP-02'!B173="","",'EMP-02'!B173)</f>
        <v/>
      </c>
      <c r="C148" s="6">
        <f>'EMP-02'!C173</f>
        <v>0</v>
      </c>
      <c r="D148" s="6">
        <f>'EMP-02'!D173</f>
        <v>0</v>
      </c>
      <c r="E148" s="6">
        <f>'EMP-02'!E173</f>
        <v>0</v>
      </c>
      <c r="F148" s="6">
        <f>'EMP-02'!G173</f>
        <v>0</v>
      </c>
      <c r="G148" s="6">
        <f>'EMP-02'!H173</f>
        <v>0</v>
      </c>
      <c r="H148" s="6">
        <f>'EMP-02'!J173</f>
        <v>0</v>
      </c>
      <c r="I148" s="6">
        <f>'EMP-02'!K173</f>
        <v>0</v>
      </c>
    </row>
    <row r="149" spans="1:9">
      <c r="A149" s="5" t="str">
        <f>IF('EMP-02'!A174="","",'EMP-02'!A174)</f>
        <v/>
      </c>
      <c r="B149" s="5" t="str">
        <f>IF('EMP-02'!B174="","",'EMP-02'!B174)</f>
        <v/>
      </c>
      <c r="C149" s="6">
        <f>'EMP-02'!C174</f>
        <v>0</v>
      </c>
      <c r="D149" s="6">
        <f>'EMP-02'!D174</f>
        <v>0</v>
      </c>
      <c r="E149" s="6">
        <f>'EMP-02'!E174</f>
        <v>0</v>
      </c>
      <c r="F149" s="6">
        <f>'EMP-02'!G174</f>
        <v>0</v>
      </c>
      <c r="G149" s="6">
        <f>'EMP-02'!H174</f>
        <v>0</v>
      </c>
      <c r="H149" s="6">
        <f>'EMP-02'!J174</f>
        <v>0</v>
      </c>
      <c r="I149" s="6">
        <f>'EMP-02'!K174</f>
        <v>0</v>
      </c>
    </row>
    <row r="150" spans="1:9">
      <c r="A150" s="5" t="str">
        <f>IF('EMP-02'!A175="","",'EMP-02'!A175)</f>
        <v/>
      </c>
      <c r="B150" s="5" t="str">
        <f>IF('EMP-02'!B175="","",'EMP-02'!B175)</f>
        <v/>
      </c>
      <c r="C150" s="6">
        <f>'EMP-02'!C175</f>
        <v>0</v>
      </c>
      <c r="D150" s="6">
        <f>'EMP-02'!D175</f>
        <v>0</v>
      </c>
      <c r="E150" s="6">
        <f>'EMP-02'!E175</f>
        <v>0</v>
      </c>
      <c r="F150" s="6">
        <f>'EMP-02'!G175</f>
        <v>0</v>
      </c>
      <c r="G150" s="6">
        <f>'EMP-02'!H175</f>
        <v>0</v>
      </c>
      <c r="H150" s="6">
        <f>'EMP-02'!J175</f>
        <v>0</v>
      </c>
      <c r="I150" s="6">
        <f>'EMP-02'!K175</f>
        <v>0</v>
      </c>
    </row>
    <row r="151" spans="1:9">
      <c r="A151" s="5" t="str">
        <f>IF('EMP-02'!A176="","",'EMP-02'!A176)</f>
        <v/>
      </c>
      <c r="B151" s="5" t="str">
        <f>IF('EMP-02'!B176="","",'EMP-02'!B176)</f>
        <v/>
      </c>
      <c r="C151" s="6">
        <f>'EMP-02'!C176</f>
        <v>0</v>
      </c>
      <c r="D151" s="6">
        <f>'EMP-02'!D176</f>
        <v>0</v>
      </c>
      <c r="E151" s="6">
        <f>'EMP-02'!E176</f>
        <v>0</v>
      </c>
      <c r="F151" s="6">
        <f>'EMP-02'!G176</f>
        <v>0</v>
      </c>
      <c r="G151" s="6">
        <f>'EMP-02'!H176</f>
        <v>0</v>
      </c>
      <c r="H151" s="6">
        <f>'EMP-02'!J176</f>
        <v>0</v>
      </c>
      <c r="I151" s="6">
        <f>'EMP-02'!K176</f>
        <v>0</v>
      </c>
    </row>
    <row r="152" spans="1:9">
      <c r="A152" s="5" t="str">
        <f>IF('EMP-02'!A177="","",'EMP-02'!A177)</f>
        <v/>
      </c>
      <c r="B152" s="5" t="str">
        <f>IF('EMP-02'!B177="","",'EMP-02'!B177)</f>
        <v/>
      </c>
      <c r="C152" s="6">
        <f>'EMP-02'!C177</f>
        <v>0</v>
      </c>
      <c r="D152" s="6">
        <f>'EMP-02'!D177</f>
        <v>0</v>
      </c>
      <c r="E152" s="6">
        <f>'EMP-02'!E177</f>
        <v>0</v>
      </c>
      <c r="F152" s="6">
        <f>'EMP-02'!G177</f>
        <v>0</v>
      </c>
      <c r="G152" s="6">
        <f>'EMP-02'!H177</f>
        <v>0</v>
      </c>
      <c r="H152" s="6">
        <f>'EMP-02'!J177</f>
        <v>0</v>
      </c>
      <c r="I152" s="6">
        <f>'EMP-02'!K177</f>
        <v>0</v>
      </c>
    </row>
    <row r="153" spans="1:9">
      <c r="A153" s="5" t="str">
        <f>IF('EMP-02'!A178="","",'EMP-02'!A178)</f>
        <v/>
      </c>
      <c r="B153" s="5" t="str">
        <f>IF('EMP-02'!B178="","",'EMP-02'!B178)</f>
        <v/>
      </c>
      <c r="C153" s="6">
        <f>'EMP-02'!C178</f>
        <v>0</v>
      </c>
      <c r="D153" s="6">
        <f>'EMP-02'!D178</f>
        <v>0</v>
      </c>
      <c r="E153" s="6">
        <f>'EMP-02'!E178</f>
        <v>0</v>
      </c>
      <c r="F153" s="6">
        <f>'EMP-02'!G178</f>
        <v>0</v>
      </c>
      <c r="G153" s="6">
        <f>'EMP-02'!H178</f>
        <v>0</v>
      </c>
      <c r="H153" s="6">
        <f>'EMP-02'!J178</f>
        <v>0</v>
      </c>
      <c r="I153" s="6">
        <f>'EMP-02'!K178</f>
        <v>0</v>
      </c>
    </row>
    <row r="154" spans="1:9">
      <c r="A154" s="5" t="str">
        <f>IF('EMP-02'!A179="","",'EMP-02'!A179)</f>
        <v/>
      </c>
      <c r="B154" s="5" t="str">
        <f>IF('EMP-02'!B179="","",'EMP-02'!B179)</f>
        <v/>
      </c>
      <c r="C154" s="6">
        <f>'EMP-02'!C179</f>
        <v>0</v>
      </c>
      <c r="D154" s="6">
        <f>'EMP-02'!D179</f>
        <v>0</v>
      </c>
      <c r="E154" s="6">
        <f>'EMP-02'!E179</f>
        <v>0</v>
      </c>
      <c r="F154" s="6">
        <f>'EMP-02'!G179</f>
        <v>0</v>
      </c>
      <c r="G154" s="6">
        <f>'EMP-02'!H179</f>
        <v>0</v>
      </c>
      <c r="H154" s="6">
        <f>'EMP-02'!J179</f>
        <v>0</v>
      </c>
      <c r="I154" s="6">
        <f>'EMP-02'!K179</f>
        <v>0</v>
      </c>
    </row>
    <row r="155" spans="1:9">
      <c r="A155" s="5" t="str">
        <f>IF('EMP-02'!A180="","",'EMP-02'!A180)</f>
        <v/>
      </c>
      <c r="B155" s="5" t="str">
        <f>IF('EMP-02'!B180="","",'EMP-02'!B180)</f>
        <v/>
      </c>
      <c r="C155" s="6">
        <f>'EMP-02'!C180</f>
        <v>0</v>
      </c>
      <c r="D155" s="6">
        <f>'EMP-02'!D180</f>
        <v>0</v>
      </c>
      <c r="E155" s="6">
        <f>'EMP-02'!E180</f>
        <v>0</v>
      </c>
      <c r="F155" s="6">
        <f>'EMP-02'!G180</f>
        <v>0</v>
      </c>
      <c r="G155" s="6">
        <f>'EMP-02'!H180</f>
        <v>0</v>
      </c>
      <c r="H155" s="6">
        <f>'EMP-02'!J180</f>
        <v>0</v>
      </c>
      <c r="I155" s="6">
        <f>'EMP-02'!K180</f>
        <v>0</v>
      </c>
    </row>
    <row r="156" spans="1:9">
      <c r="A156" s="5" t="str">
        <f>IF('EMP-02'!A181="","",'EMP-02'!A181)</f>
        <v/>
      </c>
      <c r="B156" s="5" t="str">
        <f>IF('EMP-02'!B181="","",'EMP-02'!B181)</f>
        <v/>
      </c>
      <c r="C156" s="6">
        <f>'EMP-02'!C181</f>
        <v>0</v>
      </c>
      <c r="D156" s="6">
        <f>'EMP-02'!D181</f>
        <v>0</v>
      </c>
      <c r="E156" s="6">
        <f>'EMP-02'!E181</f>
        <v>0</v>
      </c>
      <c r="F156" s="6">
        <f>'EMP-02'!G181</f>
        <v>0</v>
      </c>
      <c r="G156" s="6">
        <f>'EMP-02'!H181</f>
        <v>0</v>
      </c>
      <c r="H156" s="6">
        <f>'EMP-02'!J181</f>
        <v>0</v>
      </c>
      <c r="I156" s="6">
        <f>'EMP-02'!K181</f>
        <v>0</v>
      </c>
    </row>
    <row r="157" spans="1:9">
      <c r="A157" s="5" t="str">
        <f>IF('EMP-02'!A182="","",'EMP-02'!A182)</f>
        <v/>
      </c>
      <c r="B157" s="5" t="str">
        <f>IF('EMP-02'!B182="","",'EMP-02'!B182)</f>
        <v/>
      </c>
      <c r="C157" s="6">
        <f>'EMP-02'!C182</f>
        <v>0</v>
      </c>
      <c r="D157" s="6">
        <f>'EMP-02'!D182</f>
        <v>0</v>
      </c>
      <c r="E157" s="6">
        <f>'EMP-02'!E182</f>
        <v>0</v>
      </c>
      <c r="F157" s="6">
        <f>'EMP-02'!G182</f>
        <v>0</v>
      </c>
      <c r="G157" s="6">
        <f>'EMP-02'!H182</f>
        <v>0</v>
      </c>
      <c r="H157" s="6">
        <f>'EMP-02'!J182</f>
        <v>0</v>
      </c>
      <c r="I157" s="6">
        <f>'EMP-02'!K182</f>
        <v>0</v>
      </c>
    </row>
    <row r="158" spans="1:9">
      <c r="A158" s="5" t="str">
        <f>IF('EMP-02'!A183="","",'EMP-02'!A183)</f>
        <v/>
      </c>
      <c r="B158" s="5" t="str">
        <f>IF('EMP-02'!B183="","",'EMP-02'!B183)</f>
        <v/>
      </c>
      <c r="C158" s="6">
        <f>'EMP-02'!C183</f>
        <v>0</v>
      </c>
      <c r="D158" s="6">
        <f>'EMP-02'!D183</f>
        <v>0</v>
      </c>
      <c r="E158" s="6">
        <f>'EMP-02'!E183</f>
        <v>0</v>
      </c>
      <c r="F158" s="6">
        <f>'EMP-02'!G183</f>
        <v>0</v>
      </c>
      <c r="G158" s="6">
        <f>'EMP-02'!H183</f>
        <v>0</v>
      </c>
      <c r="H158" s="6">
        <f>'EMP-02'!J183</f>
        <v>0</v>
      </c>
      <c r="I158" s="6">
        <f>'EMP-02'!K183</f>
        <v>0</v>
      </c>
    </row>
    <row r="159" spans="1:9">
      <c r="A159" s="5" t="str">
        <f>IF('EMP-02'!A184="","",'EMP-02'!A184)</f>
        <v/>
      </c>
      <c r="B159" s="5" t="str">
        <f>IF('EMP-02'!B184="","",'EMP-02'!B184)</f>
        <v/>
      </c>
      <c r="C159" s="6">
        <f>'EMP-02'!C184</f>
        <v>0</v>
      </c>
      <c r="D159" s="6">
        <f>'EMP-02'!D184</f>
        <v>0</v>
      </c>
      <c r="E159" s="6">
        <f>'EMP-02'!E184</f>
        <v>0</v>
      </c>
      <c r="F159" s="6">
        <f>'EMP-02'!G184</f>
        <v>0</v>
      </c>
      <c r="G159" s="6">
        <f>'EMP-02'!H184</f>
        <v>0</v>
      </c>
      <c r="H159" s="6">
        <f>'EMP-02'!J184</f>
        <v>0</v>
      </c>
      <c r="I159" s="6">
        <f>'EMP-02'!K184</f>
        <v>0</v>
      </c>
    </row>
    <row r="160" spans="1:9">
      <c r="A160" s="5" t="str">
        <f>IF('EMP-02'!A185="","",'EMP-02'!A185)</f>
        <v/>
      </c>
      <c r="B160" s="5" t="str">
        <f>IF('EMP-02'!B185="","",'EMP-02'!B185)</f>
        <v/>
      </c>
      <c r="C160" s="6">
        <f>'EMP-02'!C185</f>
        <v>0</v>
      </c>
      <c r="D160" s="6">
        <f>'EMP-02'!D185</f>
        <v>0</v>
      </c>
      <c r="E160" s="6">
        <f>'EMP-02'!E185</f>
        <v>0</v>
      </c>
      <c r="F160" s="6">
        <f>'EMP-02'!G185</f>
        <v>0</v>
      </c>
      <c r="G160" s="6">
        <f>'EMP-02'!H185</f>
        <v>0</v>
      </c>
      <c r="H160" s="6">
        <f>'EMP-02'!J185</f>
        <v>0</v>
      </c>
      <c r="I160" s="6">
        <f>'EMP-02'!K185</f>
        <v>0</v>
      </c>
    </row>
    <row r="161" spans="1:9">
      <c r="A161" s="5" t="str">
        <f>IF('EMP-02'!A186="","",'EMP-02'!A186)</f>
        <v/>
      </c>
      <c r="B161" s="5" t="str">
        <f>IF('EMP-02'!B186="","",'EMP-02'!B186)</f>
        <v/>
      </c>
      <c r="C161" s="6">
        <f>'EMP-02'!C186</f>
        <v>0</v>
      </c>
      <c r="D161" s="6">
        <f>'EMP-02'!D186</f>
        <v>0</v>
      </c>
      <c r="E161" s="6">
        <f>'EMP-02'!E186</f>
        <v>0</v>
      </c>
      <c r="F161" s="6">
        <f>'EMP-02'!G186</f>
        <v>0</v>
      </c>
      <c r="G161" s="6">
        <f>'EMP-02'!H186</f>
        <v>0</v>
      </c>
      <c r="H161" s="6">
        <f>'EMP-02'!J186</f>
        <v>0</v>
      </c>
      <c r="I161" s="6">
        <f>'EMP-02'!K186</f>
        <v>0</v>
      </c>
    </row>
    <row r="162" spans="1:9">
      <c r="A162" s="5" t="str">
        <f>IF('EMP-02'!A187="","",'EMP-02'!A187)</f>
        <v/>
      </c>
      <c r="B162" s="5" t="str">
        <f>IF('EMP-02'!B187="","",'EMP-02'!B187)</f>
        <v/>
      </c>
      <c r="C162" s="6">
        <f>'EMP-02'!C187</f>
        <v>0</v>
      </c>
      <c r="D162" s="6">
        <f>'EMP-02'!D187</f>
        <v>0</v>
      </c>
      <c r="E162" s="6">
        <f>'EMP-02'!E187</f>
        <v>0</v>
      </c>
      <c r="F162" s="6">
        <f>'EMP-02'!G187</f>
        <v>0</v>
      </c>
      <c r="G162" s="6">
        <f>'EMP-02'!H187</f>
        <v>0</v>
      </c>
      <c r="H162" s="6">
        <f>'EMP-02'!J187</f>
        <v>0</v>
      </c>
      <c r="I162" s="6">
        <f>'EMP-02'!K187</f>
        <v>0</v>
      </c>
    </row>
    <row r="163" spans="1:9">
      <c r="A163" s="5" t="str">
        <f>IF('EMP-02'!A188="","",'EMP-02'!A188)</f>
        <v/>
      </c>
      <c r="B163" s="5" t="str">
        <f>IF('EMP-02'!B188="","",'EMP-02'!B188)</f>
        <v/>
      </c>
      <c r="C163" s="6">
        <f>'EMP-02'!C188</f>
        <v>0</v>
      </c>
      <c r="D163" s="6">
        <f>'EMP-02'!D188</f>
        <v>0</v>
      </c>
      <c r="E163" s="6">
        <f>'EMP-02'!E188</f>
        <v>0</v>
      </c>
      <c r="F163" s="6">
        <f>'EMP-02'!G188</f>
        <v>0</v>
      </c>
      <c r="G163" s="6">
        <f>'EMP-02'!H188</f>
        <v>0</v>
      </c>
      <c r="H163" s="6">
        <f>'EMP-02'!J188</f>
        <v>0</v>
      </c>
      <c r="I163" s="6">
        <f>'EMP-02'!K188</f>
        <v>0</v>
      </c>
    </row>
    <row r="164" spans="1:9">
      <c r="A164" s="5" t="str">
        <f>IF('EMP-02'!A189="","",'EMP-02'!A189)</f>
        <v/>
      </c>
      <c r="B164" s="5" t="str">
        <f>IF('EMP-02'!B189="","",'EMP-02'!B189)</f>
        <v/>
      </c>
      <c r="C164" s="6">
        <f>'EMP-02'!C189</f>
        <v>0</v>
      </c>
      <c r="D164" s="6">
        <f>'EMP-02'!D189</f>
        <v>0</v>
      </c>
      <c r="E164" s="6">
        <f>'EMP-02'!E189</f>
        <v>0</v>
      </c>
      <c r="F164" s="6">
        <f>'EMP-02'!G189</f>
        <v>0</v>
      </c>
      <c r="G164" s="6">
        <f>'EMP-02'!H189</f>
        <v>0</v>
      </c>
      <c r="H164" s="6">
        <f>'EMP-02'!J189</f>
        <v>0</v>
      </c>
      <c r="I164" s="6">
        <f>'EMP-02'!K189</f>
        <v>0</v>
      </c>
    </row>
    <row r="165" spans="1:9">
      <c r="A165" s="5" t="str">
        <f>IF('EMP-02'!A190="","",'EMP-02'!A190)</f>
        <v/>
      </c>
      <c r="B165" s="5" t="str">
        <f>IF('EMP-02'!B190="","",'EMP-02'!B190)</f>
        <v/>
      </c>
      <c r="C165" s="6">
        <f>'EMP-02'!C190</f>
        <v>0</v>
      </c>
      <c r="D165" s="6">
        <f>'EMP-02'!D190</f>
        <v>0</v>
      </c>
      <c r="E165" s="6">
        <f>'EMP-02'!E190</f>
        <v>0</v>
      </c>
      <c r="F165" s="6">
        <f>'EMP-02'!G190</f>
        <v>0</v>
      </c>
      <c r="G165" s="6">
        <f>'EMP-02'!H190</f>
        <v>0</v>
      </c>
      <c r="H165" s="6">
        <f>'EMP-02'!J190</f>
        <v>0</v>
      </c>
      <c r="I165" s="6">
        <f>'EMP-02'!K190</f>
        <v>0</v>
      </c>
    </row>
    <row r="166" spans="1:9">
      <c r="A166" s="5" t="str">
        <f>IF('EMP-02'!A191="","",'EMP-02'!A191)</f>
        <v/>
      </c>
      <c r="B166" s="5" t="str">
        <f>IF('EMP-02'!B191="","",'EMP-02'!B191)</f>
        <v/>
      </c>
      <c r="C166" s="6">
        <f>'EMP-02'!C191</f>
        <v>0</v>
      </c>
      <c r="D166" s="6">
        <f>'EMP-02'!D191</f>
        <v>0</v>
      </c>
      <c r="E166" s="6">
        <f>'EMP-02'!E191</f>
        <v>0</v>
      </c>
      <c r="F166" s="6">
        <f>'EMP-02'!G191</f>
        <v>0</v>
      </c>
      <c r="G166" s="6">
        <f>'EMP-02'!H191</f>
        <v>0</v>
      </c>
      <c r="H166" s="6">
        <f>'EMP-02'!J191</f>
        <v>0</v>
      </c>
      <c r="I166" s="6">
        <f>'EMP-02'!K191</f>
        <v>0</v>
      </c>
    </row>
    <row r="167" spans="1:9">
      <c r="A167" s="5" t="str">
        <f>IF('EMP-02'!A192="","",'EMP-02'!A192)</f>
        <v/>
      </c>
      <c r="B167" s="5" t="str">
        <f>IF('EMP-02'!B192="","",'EMP-02'!B192)</f>
        <v/>
      </c>
      <c r="C167" s="6">
        <f>'EMP-02'!C192</f>
        <v>0</v>
      </c>
      <c r="D167" s="6">
        <f>'EMP-02'!D192</f>
        <v>0</v>
      </c>
      <c r="E167" s="6">
        <f>'EMP-02'!E192</f>
        <v>0</v>
      </c>
      <c r="F167" s="6">
        <f>'EMP-02'!G192</f>
        <v>0</v>
      </c>
      <c r="G167" s="6">
        <f>'EMP-02'!H192</f>
        <v>0</v>
      </c>
      <c r="H167" s="6">
        <f>'EMP-02'!J192</f>
        <v>0</v>
      </c>
      <c r="I167" s="6">
        <f>'EMP-02'!K192</f>
        <v>0</v>
      </c>
    </row>
    <row r="168" spans="1:9">
      <c r="A168" s="5" t="str">
        <f>IF('EMP-02'!A193="","",'EMP-02'!A193)</f>
        <v/>
      </c>
      <c r="B168" s="5" t="str">
        <f>IF('EMP-02'!B193="","",'EMP-02'!B193)</f>
        <v/>
      </c>
      <c r="C168" s="6">
        <f>'EMP-02'!C193</f>
        <v>0</v>
      </c>
      <c r="D168" s="6">
        <f>'EMP-02'!D193</f>
        <v>0</v>
      </c>
      <c r="E168" s="6">
        <f>'EMP-02'!E193</f>
        <v>0</v>
      </c>
      <c r="F168" s="6">
        <f>'EMP-02'!G193</f>
        <v>0</v>
      </c>
      <c r="G168" s="6">
        <f>'EMP-02'!H193</f>
        <v>0</v>
      </c>
      <c r="H168" s="6">
        <f>'EMP-02'!J193</f>
        <v>0</v>
      </c>
      <c r="I168" s="6">
        <f>'EMP-02'!K193</f>
        <v>0</v>
      </c>
    </row>
    <row r="169" spans="1:9">
      <c r="A169" s="5" t="str">
        <f>IF('EMP-02'!A194="","",'EMP-02'!A194)</f>
        <v/>
      </c>
      <c r="B169" s="5" t="str">
        <f>IF('EMP-02'!B194="","",'EMP-02'!B194)</f>
        <v/>
      </c>
      <c r="C169" s="6">
        <f>'EMP-02'!C194</f>
        <v>0</v>
      </c>
      <c r="D169" s="6">
        <f>'EMP-02'!D194</f>
        <v>0</v>
      </c>
      <c r="E169" s="6">
        <f>'EMP-02'!E194</f>
        <v>0</v>
      </c>
      <c r="F169" s="6">
        <f>'EMP-02'!G194</f>
        <v>0</v>
      </c>
      <c r="G169" s="6">
        <f>'EMP-02'!H194</f>
        <v>0</v>
      </c>
      <c r="H169" s="6">
        <f>'EMP-02'!J194</f>
        <v>0</v>
      </c>
      <c r="I169" s="6">
        <f>'EMP-02'!K194</f>
        <v>0</v>
      </c>
    </row>
    <row r="170" spans="1:9">
      <c r="A170" s="5" t="str">
        <f>IF('EMP-02'!A195="","",'EMP-02'!A195)</f>
        <v/>
      </c>
      <c r="B170" s="5" t="str">
        <f>IF('EMP-02'!B195="","",'EMP-02'!B195)</f>
        <v/>
      </c>
      <c r="C170" s="6">
        <f>'EMP-02'!C195</f>
        <v>0</v>
      </c>
      <c r="D170" s="6">
        <f>'EMP-02'!D195</f>
        <v>0</v>
      </c>
      <c r="E170" s="6">
        <f>'EMP-02'!E195</f>
        <v>0</v>
      </c>
      <c r="F170" s="6">
        <f>'EMP-02'!G195</f>
        <v>0</v>
      </c>
      <c r="G170" s="6">
        <f>'EMP-02'!H195</f>
        <v>0</v>
      </c>
      <c r="H170" s="6">
        <f>'EMP-02'!J195</f>
        <v>0</v>
      </c>
      <c r="I170" s="6">
        <f>'EMP-02'!K195</f>
        <v>0</v>
      </c>
    </row>
    <row r="171" spans="1:9">
      <c r="A171" s="5" t="str">
        <f>IF('EMP-02'!A196="","",'EMP-02'!A196)</f>
        <v/>
      </c>
      <c r="B171" s="5" t="str">
        <f>IF('EMP-02'!B196="","",'EMP-02'!B196)</f>
        <v/>
      </c>
      <c r="C171" s="6">
        <f>'EMP-02'!C196</f>
        <v>0</v>
      </c>
      <c r="D171" s="6">
        <f>'EMP-02'!D196</f>
        <v>0</v>
      </c>
      <c r="E171" s="6">
        <f>'EMP-02'!E196</f>
        <v>0</v>
      </c>
      <c r="F171" s="6">
        <f>'EMP-02'!G196</f>
        <v>0</v>
      </c>
      <c r="G171" s="6">
        <f>'EMP-02'!H196</f>
        <v>0</v>
      </c>
      <c r="H171" s="6">
        <f>'EMP-02'!J196</f>
        <v>0</v>
      </c>
      <c r="I171" s="6">
        <f>'EMP-02'!K196</f>
        <v>0</v>
      </c>
    </row>
    <row r="172" spans="1:9">
      <c r="A172" s="5" t="str">
        <f>IF('EMP-02'!A197="","",'EMP-02'!A197)</f>
        <v/>
      </c>
      <c r="B172" s="5" t="str">
        <f>IF('EMP-02'!B197="","",'EMP-02'!B197)</f>
        <v/>
      </c>
      <c r="C172" s="6">
        <f>'EMP-02'!C197</f>
        <v>0</v>
      </c>
      <c r="D172" s="6">
        <f>'EMP-02'!D197</f>
        <v>0</v>
      </c>
      <c r="E172" s="6">
        <f>'EMP-02'!E197</f>
        <v>0</v>
      </c>
      <c r="F172" s="6">
        <f>'EMP-02'!G197</f>
        <v>0</v>
      </c>
      <c r="G172" s="6">
        <f>'EMP-02'!H197</f>
        <v>0</v>
      </c>
      <c r="H172" s="6">
        <f>'EMP-02'!J197</f>
        <v>0</v>
      </c>
      <c r="I172" s="6">
        <f>'EMP-02'!K197</f>
        <v>0</v>
      </c>
    </row>
    <row r="173" spans="1:9">
      <c r="A173" s="5" t="str">
        <f>IF('EMP-02'!A198="","",'EMP-02'!A198)</f>
        <v/>
      </c>
      <c r="B173" s="5" t="str">
        <f>IF('EMP-02'!B198="","",'EMP-02'!B198)</f>
        <v/>
      </c>
      <c r="C173" s="6">
        <f>'EMP-02'!C198</f>
        <v>0</v>
      </c>
      <c r="D173" s="6">
        <f>'EMP-02'!D198</f>
        <v>0</v>
      </c>
      <c r="E173" s="6">
        <f>'EMP-02'!E198</f>
        <v>0</v>
      </c>
      <c r="F173" s="6">
        <f>'EMP-02'!G198</f>
        <v>0</v>
      </c>
      <c r="G173" s="6">
        <f>'EMP-02'!H198</f>
        <v>0</v>
      </c>
      <c r="H173" s="6">
        <f>'EMP-02'!J198</f>
        <v>0</v>
      </c>
      <c r="I173" s="6">
        <f>'EMP-02'!K198</f>
        <v>0</v>
      </c>
    </row>
    <row r="174" spans="1:9">
      <c r="A174" s="5" t="str">
        <f>IF('EMP-02'!A199="","",'EMP-02'!A199)</f>
        <v/>
      </c>
      <c r="B174" s="5" t="str">
        <f>IF('EMP-02'!B199="","",'EMP-02'!B199)</f>
        <v/>
      </c>
      <c r="C174" s="6">
        <f>'EMP-02'!C199</f>
        <v>0</v>
      </c>
      <c r="D174" s="6">
        <f>'EMP-02'!D199</f>
        <v>0</v>
      </c>
      <c r="E174" s="6">
        <f>'EMP-02'!E199</f>
        <v>0</v>
      </c>
      <c r="F174" s="6">
        <f>'EMP-02'!G199</f>
        <v>0</v>
      </c>
      <c r="G174" s="6">
        <f>'EMP-02'!H199</f>
        <v>0</v>
      </c>
      <c r="H174" s="6">
        <f>'EMP-02'!J199</f>
        <v>0</v>
      </c>
      <c r="I174" s="6">
        <f>'EMP-02'!K199</f>
        <v>0</v>
      </c>
    </row>
    <row r="175" spans="1:9">
      <c r="A175" s="5" t="str">
        <f>IF('EMP-02'!A200="","",'EMP-02'!A200)</f>
        <v/>
      </c>
      <c r="B175" s="5" t="str">
        <f>IF('EMP-02'!B200="","",'EMP-02'!B200)</f>
        <v/>
      </c>
      <c r="C175" s="6">
        <f>'EMP-02'!C200</f>
        <v>0</v>
      </c>
      <c r="D175" s="6">
        <f>'EMP-02'!D200</f>
        <v>0</v>
      </c>
      <c r="E175" s="6">
        <f>'EMP-02'!E200</f>
        <v>0</v>
      </c>
      <c r="F175" s="6">
        <f>'EMP-02'!G200</f>
        <v>0</v>
      </c>
      <c r="G175" s="6">
        <f>'EMP-02'!H200</f>
        <v>0</v>
      </c>
      <c r="H175" s="6">
        <f>'EMP-02'!J200</f>
        <v>0</v>
      </c>
      <c r="I175" s="6">
        <f>'EMP-02'!K200</f>
        <v>0</v>
      </c>
    </row>
    <row r="176" spans="1:9">
      <c r="A176" s="5" t="str">
        <f>IF('EMP-02'!A201="","",'EMP-02'!A201)</f>
        <v/>
      </c>
      <c r="B176" s="5" t="str">
        <f>IF('EMP-02'!B201="","",'EMP-02'!B201)</f>
        <v/>
      </c>
      <c r="C176" s="6">
        <f>'EMP-02'!C201</f>
        <v>0</v>
      </c>
      <c r="D176" s="6">
        <f>'EMP-02'!D201</f>
        <v>0</v>
      </c>
      <c r="E176" s="6">
        <f>'EMP-02'!E201</f>
        <v>0</v>
      </c>
      <c r="F176" s="6">
        <f>'EMP-02'!G201</f>
        <v>0</v>
      </c>
      <c r="G176" s="6">
        <f>'EMP-02'!H201</f>
        <v>0</v>
      </c>
      <c r="H176" s="6">
        <f>'EMP-02'!J201</f>
        <v>0</v>
      </c>
      <c r="I176" s="6">
        <f>'EMP-02'!K201</f>
        <v>0</v>
      </c>
    </row>
    <row r="177" spans="1:9">
      <c r="A177" s="5" t="str">
        <f>IF('EMP-02'!A202="","",'EMP-02'!A202)</f>
        <v/>
      </c>
      <c r="B177" s="5" t="str">
        <f>IF('EMP-02'!B202="","",'EMP-02'!B202)</f>
        <v/>
      </c>
      <c r="C177" s="6">
        <f>'EMP-02'!C202</f>
        <v>0</v>
      </c>
      <c r="D177" s="6">
        <f>'EMP-02'!D202</f>
        <v>0</v>
      </c>
      <c r="E177" s="6">
        <f>'EMP-02'!E202</f>
        <v>0</v>
      </c>
      <c r="F177" s="6">
        <f>'EMP-02'!G202</f>
        <v>0</v>
      </c>
      <c r="G177" s="6">
        <f>'EMP-02'!H202</f>
        <v>0</v>
      </c>
      <c r="H177" s="6">
        <f>'EMP-02'!J202</f>
        <v>0</v>
      </c>
      <c r="I177" s="6">
        <f>'EMP-02'!K202</f>
        <v>0</v>
      </c>
    </row>
    <row r="178" spans="1:9">
      <c r="A178" s="5" t="str">
        <f>IF('EMP-02'!A203="","",'EMP-02'!A203)</f>
        <v/>
      </c>
      <c r="B178" s="5" t="str">
        <f>IF('EMP-02'!B203="","",'EMP-02'!B203)</f>
        <v/>
      </c>
      <c r="C178" s="6">
        <f>'EMP-02'!C203</f>
        <v>0</v>
      </c>
      <c r="D178" s="6">
        <f>'EMP-02'!D203</f>
        <v>0</v>
      </c>
      <c r="E178" s="6">
        <f>'EMP-02'!E203</f>
        <v>0</v>
      </c>
      <c r="F178" s="6">
        <f>'EMP-02'!G203</f>
        <v>0</v>
      </c>
      <c r="G178" s="6">
        <f>'EMP-02'!H203</f>
        <v>0</v>
      </c>
      <c r="H178" s="6">
        <f>'EMP-02'!J203</f>
        <v>0</v>
      </c>
      <c r="I178" s="6">
        <f>'EMP-02'!K203</f>
        <v>0</v>
      </c>
    </row>
    <row r="179" spans="1:9">
      <c r="A179" s="5" t="str">
        <f>IF('EMP-02'!A204="","",'EMP-02'!A204)</f>
        <v/>
      </c>
      <c r="B179" s="5" t="str">
        <f>IF('EMP-02'!B204="","",'EMP-02'!B204)</f>
        <v/>
      </c>
      <c r="C179" s="6">
        <f>'EMP-02'!C204</f>
        <v>0</v>
      </c>
      <c r="D179" s="6">
        <f>'EMP-02'!D204</f>
        <v>0</v>
      </c>
      <c r="E179" s="6">
        <f>'EMP-02'!E204</f>
        <v>0</v>
      </c>
      <c r="F179" s="6">
        <f>'EMP-02'!G204</f>
        <v>0</v>
      </c>
      <c r="G179" s="6">
        <f>'EMP-02'!H204</f>
        <v>0</v>
      </c>
      <c r="H179" s="6">
        <f>'EMP-02'!J204</f>
        <v>0</v>
      </c>
      <c r="I179" s="6">
        <f>'EMP-02'!K204</f>
        <v>0</v>
      </c>
    </row>
    <row r="180" spans="1:9">
      <c r="A180" s="5" t="str">
        <f>IF('EMP-02'!A205="","",'EMP-02'!A205)</f>
        <v/>
      </c>
      <c r="B180" s="5" t="str">
        <f>IF('EMP-02'!B205="","",'EMP-02'!B205)</f>
        <v/>
      </c>
      <c r="C180" s="6">
        <f>'EMP-02'!C205</f>
        <v>0</v>
      </c>
      <c r="D180" s="6">
        <f>'EMP-02'!D205</f>
        <v>0</v>
      </c>
      <c r="E180" s="6">
        <f>'EMP-02'!E205</f>
        <v>0</v>
      </c>
      <c r="F180" s="6">
        <f>'EMP-02'!G205</f>
        <v>0</v>
      </c>
      <c r="G180" s="6">
        <f>'EMP-02'!H205</f>
        <v>0</v>
      </c>
      <c r="H180" s="6">
        <f>'EMP-02'!J205</f>
        <v>0</v>
      </c>
      <c r="I180" s="6">
        <f>'EMP-02'!K205</f>
        <v>0</v>
      </c>
    </row>
    <row r="181" spans="1:9">
      <c r="A181" s="5" t="str">
        <f>IF('EMP-02'!A206="","",'EMP-02'!A206)</f>
        <v/>
      </c>
      <c r="B181" s="5" t="str">
        <f>IF('EMP-02'!B206="","",'EMP-02'!B206)</f>
        <v/>
      </c>
      <c r="C181" s="6">
        <f>'EMP-02'!C206</f>
        <v>0</v>
      </c>
      <c r="D181" s="6">
        <f>'EMP-02'!D206</f>
        <v>0</v>
      </c>
      <c r="E181" s="6">
        <f>'EMP-02'!E206</f>
        <v>0</v>
      </c>
      <c r="F181" s="6">
        <f>'EMP-02'!G206</f>
        <v>0</v>
      </c>
      <c r="G181" s="6">
        <f>'EMP-02'!H206</f>
        <v>0</v>
      </c>
      <c r="H181" s="6">
        <f>'EMP-02'!J206</f>
        <v>0</v>
      </c>
      <c r="I181" s="6">
        <f>'EMP-02'!K206</f>
        <v>0</v>
      </c>
    </row>
    <row r="182" spans="1:9">
      <c r="A182" s="5" t="str">
        <f>IF('EMP-02'!A207="","",'EMP-02'!A207)</f>
        <v/>
      </c>
      <c r="B182" s="5" t="str">
        <f>IF('EMP-02'!B207="","",'EMP-02'!B207)</f>
        <v/>
      </c>
      <c r="C182" s="6">
        <f>'EMP-02'!C207</f>
        <v>0</v>
      </c>
      <c r="D182" s="6">
        <f>'EMP-02'!D207</f>
        <v>0</v>
      </c>
      <c r="E182" s="6">
        <f>'EMP-02'!E207</f>
        <v>0</v>
      </c>
      <c r="F182" s="6">
        <f>'EMP-02'!G207</f>
        <v>0</v>
      </c>
      <c r="G182" s="6">
        <f>'EMP-02'!H207</f>
        <v>0</v>
      </c>
      <c r="H182" s="6">
        <f>'EMP-02'!J207</f>
        <v>0</v>
      </c>
      <c r="I182" s="6">
        <f>'EMP-02'!K207</f>
        <v>0</v>
      </c>
    </row>
    <row r="183" spans="1:9">
      <c r="A183" s="5" t="str">
        <f>IF('EMP-02'!A208="","",'EMP-02'!A208)</f>
        <v/>
      </c>
      <c r="B183" s="5" t="str">
        <f>IF('EMP-02'!B208="","",'EMP-02'!B208)</f>
        <v/>
      </c>
      <c r="C183" s="6">
        <f>'EMP-02'!C208</f>
        <v>0</v>
      </c>
      <c r="D183" s="6">
        <f>'EMP-02'!D208</f>
        <v>0</v>
      </c>
      <c r="E183" s="6">
        <f>'EMP-02'!E208</f>
        <v>0</v>
      </c>
      <c r="F183" s="6">
        <f>'EMP-02'!G208</f>
        <v>0</v>
      </c>
      <c r="G183" s="6">
        <f>'EMP-02'!H208</f>
        <v>0</v>
      </c>
      <c r="H183" s="6">
        <f>'EMP-02'!J208</f>
        <v>0</v>
      </c>
      <c r="I183" s="6">
        <f>'EMP-02'!K208</f>
        <v>0</v>
      </c>
    </row>
    <row r="184" spans="1:9">
      <c r="A184" s="5" t="str">
        <f>IF('EMP-02'!A209="","",'EMP-02'!A209)</f>
        <v/>
      </c>
      <c r="B184" s="5" t="str">
        <f>IF('EMP-02'!B209="","",'EMP-02'!B209)</f>
        <v/>
      </c>
      <c r="C184" s="6">
        <f>'EMP-02'!C209</f>
        <v>0</v>
      </c>
      <c r="D184" s="6">
        <f>'EMP-02'!D209</f>
        <v>0</v>
      </c>
      <c r="E184" s="6">
        <f>'EMP-02'!E209</f>
        <v>0</v>
      </c>
      <c r="F184" s="6">
        <f>'EMP-02'!G209</f>
        <v>0</v>
      </c>
      <c r="G184" s="6">
        <f>'EMP-02'!H209</f>
        <v>0</v>
      </c>
      <c r="H184" s="6">
        <f>'EMP-02'!J209</f>
        <v>0</v>
      </c>
      <c r="I184" s="6">
        <f>'EMP-02'!K209</f>
        <v>0</v>
      </c>
    </row>
    <row r="185" spans="1:9">
      <c r="A185" s="5" t="str">
        <f>IF('EMP-02'!A210="","",'EMP-02'!A210)</f>
        <v/>
      </c>
      <c r="B185" s="5" t="str">
        <f>IF('EMP-02'!B210="","",'EMP-02'!B210)</f>
        <v/>
      </c>
      <c r="C185" s="6">
        <f>'EMP-02'!C210</f>
        <v>0</v>
      </c>
      <c r="D185" s="6">
        <f>'EMP-02'!D210</f>
        <v>0</v>
      </c>
      <c r="E185" s="6">
        <f>'EMP-02'!E210</f>
        <v>0</v>
      </c>
      <c r="F185" s="6">
        <f>'EMP-02'!G210</f>
        <v>0</v>
      </c>
      <c r="G185" s="6">
        <f>'EMP-02'!H210</f>
        <v>0</v>
      </c>
      <c r="H185" s="6">
        <f>'EMP-02'!J210</f>
        <v>0</v>
      </c>
      <c r="I185" s="6">
        <f>'EMP-02'!K210</f>
        <v>0</v>
      </c>
    </row>
    <row r="186" spans="1:9">
      <c r="A186" s="5" t="str">
        <f>IF('EMP-02'!A211="","",'EMP-02'!A211)</f>
        <v/>
      </c>
      <c r="B186" s="5" t="str">
        <f>IF('EMP-02'!B211="","",'EMP-02'!B211)</f>
        <v/>
      </c>
      <c r="C186" s="6">
        <f>'EMP-02'!C211</f>
        <v>0</v>
      </c>
      <c r="D186" s="6">
        <f>'EMP-02'!D211</f>
        <v>0</v>
      </c>
      <c r="E186" s="6">
        <f>'EMP-02'!E211</f>
        <v>0</v>
      </c>
      <c r="F186" s="6">
        <f>'EMP-02'!G211</f>
        <v>0</v>
      </c>
      <c r="G186" s="6">
        <f>'EMP-02'!H211</f>
        <v>0</v>
      </c>
      <c r="H186" s="6">
        <f>'EMP-02'!J211</f>
        <v>0</v>
      </c>
      <c r="I186" s="6">
        <f>'EMP-02'!K211</f>
        <v>0</v>
      </c>
    </row>
    <row r="187" spans="1:9">
      <c r="A187" s="5" t="str">
        <f>IF('EMP-02'!A212="","",'EMP-02'!A212)</f>
        <v/>
      </c>
      <c r="B187" s="5" t="str">
        <f>IF('EMP-02'!B212="","",'EMP-02'!B212)</f>
        <v/>
      </c>
      <c r="C187" s="6">
        <f>'EMP-02'!C212</f>
        <v>0</v>
      </c>
      <c r="D187" s="6">
        <f>'EMP-02'!D212</f>
        <v>0</v>
      </c>
      <c r="E187" s="6">
        <f>'EMP-02'!E212</f>
        <v>0</v>
      </c>
      <c r="F187" s="6">
        <f>'EMP-02'!G212</f>
        <v>0</v>
      </c>
      <c r="G187" s="6">
        <f>'EMP-02'!H212</f>
        <v>0</v>
      </c>
      <c r="H187" s="6">
        <f>'EMP-02'!J212</f>
        <v>0</v>
      </c>
      <c r="I187" s="6">
        <f>'EMP-02'!K212</f>
        <v>0</v>
      </c>
    </row>
    <row r="188" spans="1:9">
      <c r="A188" s="5" t="str">
        <f>IF('EMP-02'!A213="","",'EMP-02'!A213)</f>
        <v/>
      </c>
      <c r="B188" s="5" t="str">
        <f>IF('EMP-02'!B213="","",'EMP-02'!B213)</f>
        <v/>
      </c>
      <c r="C188" s="6">
        <f>'EMP-02'!C213</f>
        <v>0</v>
      </c>
      <c r="D188" s="6">
        <f>'EMP-02'!D213</f>
        <v>0</v>
      </c>
      <c r="E188" s="6">
        <f>'EMP-02'!E213</f>
        <v>0</v>
      </c>
      <c r="F188" s="6">
        <f>'EMP-02'!G213</f>
        <v>0</v>
      </c>
      <c r="G188" s="6">
        <f>'EMP-02'!H213</f>
        <v>0</v>
      </c>
      <c r="H188" s="6">
        <f>'EMP-02'!J213</f>
        <v>0</v>
      </c>
      <c r="I188" s="6">
        <f>'EMP-02'!K213</f>
        <v>0</v>
      </c>
    </row>
    <row r="189" spans="1:9">
      <c r="A189" s="5" t="str">
        <f>IF('EMP-02'!A214="","",'EMP-02'!A214)</f>
        <v/>
      </c>
      <c r="B189" s="5" t="str">
        <f>IF('EMP-02'!B214="","",'EMP-02'!B214)</f>
        <v/>
      </c>
      <c r="C189" s="6">
        <f>'EMP-02'!C214</f>
        <v>0</v>
      </c>
      <c r="D189" s="6">
        <f>'EMP-02'!D214</f>
        <v>0</v>
      </c>
      <c r="E189" s="6">
        <f>'EMP-02'!E214</f>
        <v>0</v>
      </c>
      <c r="F189" s="6">
        <f>'EMP-02'!G214</f>
        <v>0</v>
      </c>
      <c r="G189" s="6">
        <f>'EMP-02'!H214</f>
        <v>0</v>
      </c>
      <c r="H189" s="6">
        <f>'EMP-02'!J214</f>
        <v>0</v>
      </c>
      <c r="I189" s="6">
        <f>'EMP-02'!K214</f>
        <v>0</v>
      </c>
    </row>
    <row r="190" spans="1:9">
      <c r="A190" s="5" t="str">
        <f>IF('EMP-02'!A215="","",'EMP-02'!A215)</f>
        <v/>
      </c>
      <c r="B190" s="5" t="str">
        <f>IF('EMP-02'!B215="","",'EMP-02'!B215)</f>
        <v/>
      </c>
      <c r="C190" s="6">
        <f>'EMP-02'!C215</f>
        <v>0</v>
      </c>
      <c r="D190" s="6">
        <f>'EMP-02'!D215</f>
        <v>0</v>
      </c>
      <c r="E190" s="6">
        <f>'EMP-02'!E215</f>
        <v>0</v>
      </c>
      <c r="F190" s="6">
        <f>'EMP-02'!G215</f>
        <v>0</v>
      </c>
      <c r="G190" s="6">
        <f>'EMP-02'!H215</f>
        <v>0</v>
      </c>
      <c r="H190" s="6">
        <f>'EMP-02'!J215</f>
        <v>0</v>
      </c>
      <c r="I190" s="6">
        <f>'EMP-02'!K215</f>
        <v>0</v>
      </c>
    </row>
    <row r="191" spans="1:9">
      <c r="A191" s="5" t="str">
        <f>IF('EMP-02'!A216="","",'EMP-02'!A216)</f>
        <v/>
      </c>
      <c r="B191" s="5" t="str">
        <f>IF('EMP-02'!B216="","",'EMP-02'!B216)</f>
        <v/>
      </c>
      <c r="C191" s="6">
        <f>'EMP-02'!C216</f>
        <v>0</v>
      </c>
      <c r="D191" s="6">
        <f>'EMP-02'!D216</f>
        <v>0</v>
      </c>
      <c r="E191" s="6">
        <f>'EMP-02'!E216</f>
        <v>0</v>
      </c>
      <c r="F191" s="6">
        <f>'EMP-02'!G216</f>
        <v>0</v>
      </c>
      <c r="G191" s="6">
        <f>'EMP-02'!H216</f>
        <v>0</v>
      </c>
      <c r="H191" s="6">
        <f>'EMP-02'!J216</f>
        <v>0</v>
      </c>
      <c r="I191" s="6">
        <f>'EMP-02'!K216</f>
        <v>0</v>
      </c>
    </row>
    <row r="192" spans="1:9">
      <c r="A192" s="5" t="str">
        <f>IF('EMP-02'!A217="","",'EMP-02'!A217)</f>
        <v/>
      </c>
      <c r="B192" s="5" t="str">
        <f>IF('EMP-02'!B217="","",'EMP-02'!B217)</f>
        <v/>
      </c>
      <c r="C192" s="6">
        <f>'EMP-02'!C217</f>
        <v>0</v>
      </c>
      <c r="D192" s="6">
        <f>'EMP-02'!D217</f>
        <v>0</v>
      </c>
      <c r="E192" s="6">
        <f>'EMP-02'!E217</f>
        <v>0</v>
      </c>
      <c r="F192" s="6">
        <f>'EMP-02'!G217</f>
        <v>0</v>
      </c>
      <c r="G192" s="6">
        <f>'EMP-02'!H217</f>
        <v>0</v>
      </c>
      <c r="H192" s="6">
        <f>'EMP-02'!J217</f>
        <v>0</v>
      </c>
      <c r="I192" s="6">
        <f>'EMP-02'!K217</f>
        <v>0</v>
      </c>
    </row>
    <row r="193" spans="1:9">
      <c r="A193" s="5" t="str">
        <f>IF('EMP-02'!A218="","",'EMP-02'!A218)</f>
        <v/>
      </c>
      <c r="B193" s="5" t="str">
        <f>IF('EMP-02'!B218="","",'EMP-02'!B218)</f>
        <v/>
      </c>
      <c r="C193" s="6">
        <f>'EMP-02'!C218</f>
        <v>0</v>
      </c>
      <c r="D193" s="6">
        <f>'EMP-02'!D218</f>
        <v>0</v>
      </c>
      <c r="E193" s="6">
        <f>'EMP-02'!E218</f>
        <v>0</v>
      </c>
      <c r="F193" s="6">
        <f>'EMP-02'!G218</f>
        <v>0</v>
      </c>
      <c r="G193" s="6">
        <f>'EMP-02'!H218</f>
        <v>0</v>
      </c>
      <c r="H193" s="6">
        <f>'EMP-02'!J218</f>
        <v>0</v>
      </c>
      <c r="I193" s="6">
        <f>'EMP-02'!K218</f>
        <v>0</v>
      </c>
    </row>
    <row r="194" spans="1:9">
      <c r="A194" s="5" t="str">
        <f>IF('EMP-02'!A219="","",'EMP-02'!A219)</f>
        <v/>
      </c>
      <c r="B194" s="5" t="str">
        <f>IF('EMP-02'!B219="","",'EMP-02'!B219)</f>
        <v/>
      </c>
      <c r="C194" s="6">
        <f>'EMP-02'!C219</f>
        <v>0</v>
      </c>
      <c r="D194" s="6">
        <f>'EMP-02'!D219</f>
        <v>0</v>
      </c>
      <c r="E194" s="6">
        <f>'EMP-02'!E219</f>
        <v>0</v>
      </c>
      <c r="F194" s="6">
        <f>'EMP-02'!G219</f>
        <v>0</v>
      </c>
      <c r="G194" s="6">
        <f>'EMP-02'!H219</f>
        <v>0</v>
      </c>
      <c r="H194" s="6">
        <f>'EMP-02'!J219</f>
        <v>0</v>
      </c>
      <c r="I194" s="6">
        <f>'EMP-02'!K219</f>
        <v>0</v>
      </c>
    </row>
    <row r="195" spans="1:9">
      <c r="A195" s="5" t="str">
        <f>IF('EMP-02'!A220="","",'EMP-02'!A220)</f>
        <v/>
      </c>
      <c r="B195" s="5" t="str">
        <f>IF('EMP-02'!B220="","",'EMP-02'!B220)</f>
        <v/>
      </c>
      <c r="C195" s="6">
        <f>'EMP-02'!C220</f>
        <v>0</v>
      </c>
      <c r="D195" s="6">
        <f>'EMP-02'!D220</f>
        <v>0</v>
      </c>
      <c r="E195" s="6">
        <f>'EMP-02'!E220</f>
        <v>0</v>
      </c>
      <c r="F195" s="6">
        <f>'EMP-02'!G220</f>
        <v>0</v>
      </c>
      <c r="G195" s="6">
        <f>'EMP-02'!H220</f>
        <v>0</v>
      </c>
      <c r="H195" s="6">
        <f>'EMP-02'!J220</f>
        <v>0</v>
      </c>
      <c r="I195" s="6">
        <f>'EMP-02'!K220</f>
        <v>0</v>
      </c>
    </row>
    <row r="196" spans="1:9">
      <c r="A196" s="5" t="str">
        <f>IF('EMP-02'!A221="","",'EMP-02'!A221)</f>
        <v/>
      </c>
      <c r="B196" s="5" t="str">
        <f>IF('EMP-02'!B221="","",'EMP-02'!B221)</f>
        <v/>
      </c>
      <c r="C196" s="6">
        <f>'EMP-02'!C221</f>
        <v>0</v>
      </c>
      <c r="D196" s="6">
        <f>'EMP-02'!D221</f>
        <v>0</v>
      </c>
      <c r="E196" s="6">
        <f>'EMP-02'!E221</f>
        <v>0</v>
      </c>
      <c r="F196" s="6">
        <f>'EMP-02'!G221</f>
        <v>0</v>
      </c>
      <c r="G196" s="6">
        <f>'EMP-02'!H221</f>
        <v>0</v>
      </c>
      <c r="H196" s="6">
        <f>'EMP-02'!J221</f>
        <v>0</v>
      </c>
      <c r="I196" s="6">
        <f>'EMP-02'!K221</f>
        <v>0</v>
      </c>
    </row>
    <row r="197" spans="1:9">
      <c r="A197" s="5" t="str">
        <f>IF('EMP-02'!A222="","",'EMP-02'!A222)</f>
        <v/>
      </c>
      <c r="B197" s="5" t="str">
        <f>IF('EMP-02'!B222="","",'EMP-02'!B222)</f>
        <v/>
      </c>
      <c r="C197" s="6">
        <f>'EMP-02'!C222</f>
        <v>0</v>
      </c>
      <c r="D197" s="6">
        <f>'EMP-02'!D222</f>
        <v>0</v>
      </c>
      <c r="E197" s="6">
        <f>'EMP-02'!E222</f>
        <v>0</v>
      </c>
      <c r="F197" s="6">
        <f>'EMP-02'!G222</f>
        <v>0</v>
      </c>
      <c r="G197" s="6">
        <f>'EMP-02'!H222</f>
        <v>0</v>
      </c>
      <c r="H197" s="6">
        <f>'EMP-02'!J222</f>
        <v>0</v>
      </c>
      <c r="I197" s="6">
        <f>'EMP-02'!K222</f>
        <v>0</v>
      </c>
    </row>
    <row r="198" spans="1:9">
      <c r="A198" s="5" t="str">
        <f>IF('EMP-02'!A223="","",'EMP-02'!A223)</f>
        <v/>
      </c>
      <c r="B198" s="5" t="str">
        <f>IF('EMP-02'!B223="","",'EMP-02'!B223)</f>
        <v/>
      </c>
      <c r="C198" s="6">
        <f>'EMP-02'!C223</f>
        <v>0</v>
      </c>
      <c r="D198" s="6">
        <f>'EMP-02'!D223</f>
        <v>0</v>
      </c>
      <c r="E198" s="6">
        <f>'EMP-02'!E223</f>
        <v>0</v>
      </c>
      <c r="F198" s="6">
        <f>'EMP-02'!G223</f>
        <v>0</v>
      </c>
      <c r="G198" s="6">
        <f>'EMP-02'!H223</f>
        <v>0</v>
      </c>
      <c r="H198" s="6">
        <f>'EMP-02'!J223</f>
        <v>0</v>
      </c>
      <c r="I198" s="6">
        <f>'EMP-02'!K223</f>
        <v>0</v>
      </c>
    </row>
    <row r="199" spans="1:9">
      <c r="A199" s="5" t="str">
        <f>IF('EMP-02'!A224="","",'EMP-02'!A224)</f>
        <v/>
      </c>
      <c r="B199" s="5" t="str">
        <f>IF('EMP-02'!B224="","",'EMP-02'!B224)</f>
        <v/>
      </c>
      <c r="C199" s="6">
        <f>'EMP-02'!C224</f>
        <v>0</v>
      </c>
      <c r="D199" s="6">
        <f>'EMP-02'!D224</f>
        <v>0</v>
      </c>
      <c r="E199" s="6">
        <f>'EMP-02'!E224</f>
        <v>0</v>
      </c>
      <c r="F199" s="6">
        <f>'EMP-02'!G224</f>
        <v>0</v>
      </c>
      <c r="G199" s="6">
        <f>'EMP-02'!H224</f>
        <v>0</v>
      </c>
      <c r="H199" s="6">
        <f>'EMP-02'!J224</f>
        <v>0</v>
      </c>
      <c r="I199" s="6">
        <f>'EMP-02'!K224</f>
        <v>0</v>
      </c>
    </row>
    <row r="200" spans="1:9">
      <c r="A200" s="5" t="str">
        <f>IF('EMP-02'!A225="","",'EMP-02'!A225)</f>
        <v/>
      </c>
      <c r="B200" s="5" t="str">
        <f>IF('EMP-02'!B225="","",'EMP-02'!B225)</f>
        <v/>
      </c>
      <c r="C200" s="6">
        <f>'EMP-02'!C225</f>
        <v>0</v>
      </c>
      <c r="D200" s="6">
        <f>'EMP-02'!D225</f>
        <v>0</v>
      </c>
      <c r="E200" s="6">
        <f>'EMP-02'!E225</f>
        <v>0</v>
      </c>
      <c r="F200" s="6">
        <f>'EMP-02'!G225</f>
        <v>0</v>
      </c>
      <c r="G200" s="6">
        <f>'EMP-02'!H225</f>
        <v>0</v>
      </c>
      <c r="H200" s="6">
        <f>'EMP-02'!J225</f>
        <v>0</v>
      </c>
      <c r="I200" s="6">
        <f>'EMP-02'!K225</f>
        <v>0</v>
      </c>
    </row>
    <row r="201" spans="1:9">
      <c r="A201" s="5" t="str">
        <f>IF('EMP-02'!A226="","",'EMP-02'!A226)</f>
        <v/>
      </c>
      <c r="B201" s="5" t="str">
        <f>IF('EMP-02'!B226="","",'EMP-02'!B226)</f>
        <v/>
      </c>
      <c r="C201" s="6">
        <f>'EMP-02'!C226</f>
        <v>0</v>
      </c>
      <c r="D201" s="6">
        <f>'EMP-02'!D226</f>
        <v>0</v>
      </c>
      <c r="E201" s="6">
        <f>'EMP-02'!E226</f>
        <v>0</v>
      </c>
      <c r="F201" s="6">
        <f>'EMP-02'!G226</f>
        <v>0</v>
      </c>
      <c r="G201" s="6">
        <f>'EMP-02'!H226</f>
        <v>0</v>
      </c>
      <c r="H201" s="6">
        <f>'EMP-02'!J226</f>
        <v>0</v>
      </c>
      <c r="I201" s="6">
        <f>'EMP-02'!K226</f>
        <v>0</v>
      </c>
    </row>
    <row r="202" spans="1:9">
      <c r="A202" s="5" t="str">
        <f>IF('EMP-02'!A227="","",'EMP-02'!A227)</f>
        <v/>
      </c>
      <c r="B202" s="5" t="str">
        <f>IF('EMP-02'!B227="","",'EMP-02'!B227)</f>
        <v/>
      </c>
      <c r="C202" s="6">
        <f>'EMP-02'!C227</f>
        <v>0</v>
      </c>
      <c r="D202" s="6">
        <f>'EMP-02'!D227</f>
        <v>0</v>
      </c>
      <c r="E202" s="6">
        <f>'EMP-02'!E227</f>
        <v>0</v>
      </c>
      <c r="F202" s="6">
        <f>'EMP-02'!G227</f>
        <v>0</v>
      </c>
      <c r="G202" s="6">
        <f>'EMP-02'!H227</f>
        <v>0</v>
      </c>
      <c r="H202" s="6">
        <f>'EMP-02'!J227</f>
        <v>0</v>
      </c>
      <c r="I202" s="6">
        <f>'EMP-02'!K227</f>
        <v>0</v>
      </c>
    </row>
    <row r="203" spans="1:9">
      <c r="A203" s="5" t="str">
        <f>IF('EMP-02'!A228="","",'EMP-02'!A228)</f>
        <v/>
      </c>
      <c r="B203" s="5" t="str">
        <f>IF('EMP-02'!B228="","",'EMP-02'!B228)</f>
        <v/>
      </c>
      <c r="C203" s="6">
        <f>'EMP-02'!C228</f>
        <v>0</v>
      </c>
      <c r="D203" s="6">
        <f>'EMP-02'!D228</f>
        <v>0</v>
      </c>
      <c r="E203" s="6">
        <f>'EMP-02'!E228</f>
        <v>0</v>
      </c>
      <c r="F203" s="6">
        <f>'EMP-02'!G228</f>
        <v>0</v>
      </c>
      <c r="G203" s="6">
        <f>'EMP-02'!H228</f>
        <v>0</v>
      </c>
      <c r="H203" s="6">
        <f>'EMP-02'!J228</f>
        <v>0</v>
      </c>
      <c r="I203" s="6">
        <f>'EMP-02'!K228</f>
        <v>0</v>
      </c>
    </row>
    <row r="204" spans="1:9">
      <c r="A204" s="5" t="str">
        <f>IF('EMP-02'!A229="","",'EMP-02'!A229)</f>
        <v/>
      </c>
      <c r="B204" s="5" t="str">
        <f>IF('EMP-02'!B229="","",'EMP-02'!B229)</f>
        <v/>
      </c>
      <c r="C204" s="6">
        <f>'EMP-02'!C229</f>
        <v>0</v>
      </c>
      <c r="D204" s="6">
        <f>'EMP-02'!D229</f>
        <v>0</v>
      </c>
      <c r="E204" s="6">
        <f>'EMP-02'!E229</f>
        <v>0</v>
      </c>
      <c r="F204" s="6">
        <f>'EMP-02'!G229</f>
        <v>0</v>
      </c>
      <c r="G204" s="6">
        <f>'EMP-02'!H229</f>
        <v>0</v>
      </c>
      <c r="H204" s="6">
        <f>'EMP-02'!J229</f>
        <v>0</v>
      </c>
      <c r="I204" s="6">
        <f>'EMP-02'!K229</f>
        <v>0</v>
      </c>
    </row>
    <row r="205" spans="1:9">
      <c r="A205" s="5" t="str">
        <f>IF('EMP-02'!A230="","",'EMP-02'!A230)</f>
        <v/>
      </c>
      <c r="B205" s="5" t="str">
        <f>IF('EMP-02'!B230="","",'EMP-02'!B230)</f>
        <v/>
      </c>
      <c r="C205" s="6">
        <f>'EMP-02'!C230</f>
        <v>0</v>
      </c>
      <c r="D205" s="6">
        <f>'EMP-02'!D230</f>
        <v>0</v>
      </c>
      <c r="E205" s="6">
        <f>'EMP-02'!E230</f>
        <v>0</v>
      </c>
      <c r="F205" s="6">
        <f>'EMP-02'!G230</f>
        <v>0</v>
      </c>
      <c r="G205" s="6">
        <f>'EMP-02'!H230</f>
        <v>0</v>
      </c>
      <c r="H205" s="6">
        <f>'EMP-02'!J230</f>
        <v>0</v>
      </c>
      <c r="I205" s="6">
        <f>'EMP-02'!K230</f>
        <v>0</v>
      </c>
    </row>
    <row r="206" spans="1:9">
      <c r="A206" s="5" t="str">
        <f>IF('EMP-02'!A231="","",'EMP-02'!A231)</f>
        <v/>
      </c>
      <c r="B206" s="5" t="str">
        <f>IF('EMP-02'!B231="","",'EMP-02'!B231)</f>
        <v/>
      </c>
      <c r="C206" s="6">
        <f>'EMP-02'!C231</f>
        <v>0</v>
      </c>
      <c r="D206" s="6">
        <f>'EMP-02'!D231</f>
        <v>0</v>
      </c>
      <c r="E206" s="6">
        <f>'EMP-02'!E231</f>
        <v>0</v>
      </c>
      <c r="F206" s="6">
        <f>'EMP-02'!G231</f>
        <v>0</v>
      </c>
      <c r="G206" s="6">
        <f>'EMP-02'!H231</f>
        <v>0</v>
      </c>
      <c r="H206" s="6">
        <f>'EMP-02'!J231</f>
        <v>0</v>
      </c>
      <c r="I206" s="6">
        <f>'EMP-02'!K231</f>
        <v>0</v>
      </c>
    </row>
    <row r="207" spans="1:9">
      <c r="A207" s="5" t="str">
        <f>IF('EMP-02'!A232="","",'EMP-02'!A232)</f>
        <v/>
      </c>
      <c r="B207" s="5" t="str">
        <f>IF('EMP-02'!B232="","",'EMP-02'!B232)</f>
        <v/>
      </c>
      <c r="C207" s="6">
        <f>'EMP-02'!C232</f>
        <v>0</v>
      </c>
      <c r="D207" s="6">
        <f>'EMP-02'!D232</f>
        <v>0</v>
      </c>
      <c r="E207" s="6">
        <f>'EMP-02'!E232</f>
        <v>0</v>
      </c>
      <c r="F207" s="6">
        <f>'EMP-02'!G232</f>
        <v>0</v>
      </c>
      <c r="G207" s="6">
        <f>'EMP-02'!H232</f>
        <v>0</v>
      </c>
      <c r="H207" s="6">
        <f>'EMP-02'!J232</f>
        <v>0</v>
      </c>
      <c r="I207" s="6">
        <f>'EMP-02'!K232</f>
        <v>0</v>
      </c>
    </row>
    <row r="208" spans="1:9">
      <c r="A208" s="5" t="str">
        <f>IF('EMP-02'!A233="","",'EMP-02'!A233)</f>
        <v/>
      </c>
      <c r="B208" s="5" t="str">
        <f>IF('EMP-02'!B233="","",'EMP-02'!B233)</f>
        <v/>
      </c>
      <c r="C208" s="6">
        <f>'EMP-02'!C233</f>
        <v>0</v>
      </c>
      <c r="D208" s="6">
        <f>'EMP-02'!D233</f>
        <v>0</v>
      </c>
      <c r="E208" s="6">
        <f>'EMP-02'!E233</f>
        <v>0</v>
      </c>
      <c r="F208" s="6">
        <f>'EMP-02'!G233</f>
        <v>0</v>
      </c>
      <c r="G208" s="6">
        <f>'EMP-02'!H233</f>
        <v>0</v>
      </c>
      <c r="H208" s="6">
        <f>'EMP-02'!J233</f>
        <v>0</v>
      </c>
      <c r="I208" s="6">
        <f>'EMP-02'!K233</f>
        <v>0</v>
      </c>
    </row>
    <row r="209" spans="1:9">
      <c r="A209" s="5" t="str">
        <f>IF('EMP-02'!A234="","",'EMP-02'!A234)</f>
        <v/>
      </c>
      <c r="B209" s="5" t="str">
        <f>IF('EMP-02'!B234="","",'EMP-02'!B234)</f>
        <v/>
      </c>
      <c r="C209" s="6">
        <f>'EMP-02'!C234</f>
        <v>0</v>
      </c>
      <c r="D209" s="6">
        <f>'EMP-02'!D234</f>
        <v>0</v>
      </c>
      <c r="E209" s="6">
        <f>'EMP-02'!E234</f>
        <v>0</v>
      </c>
      <c r="F209" s="6">
        <f>'EMP-02'!G234</f>
        <v>0</v>
      </c>
      <c r="G209" s="6">
        <f>'EMP-02'!H234</f>
        <v>0</v>
      </c>
      <c r="H209" s="6">
        <f>'EMP-02'!J234</f>
        <v>0</v>
      </c>
      <c r="I209" s="6">
        <f>'EMP-02'!K234</f>
        <v>0</v>
      </c>
    </row>
    <row r="210" spans="1:9">
      <c r="A210" s="5" t="str">
        <f>IF('EMP-02'!A235="","",'EMP-02'!A235)</f>
        <v/>
      </c>
      <c r="B210" s="5" t="str">
        <f>IF('EMP-02'!B235="","",'EMP-02'!B235)</f>
        <v/>
      </c>
      <c r="C210" s="6">
        <f>'EMP-02'!C235</f>
        <v>0</v>
      </c>
      <c r="D210" s="6">
        <f>'EMP-02'!D235</f>
        <v>0</v>
      </c>
      <c r="E210" s="6">
        <f>'EMP-02'!E235</f>
        <v>0</v>
      </c>
      <c r="F210" s="6">
        <f>'EMP-02'!G235</f>
        <v>0</v>
      </c>
      <c r="G210" s="6">
        <f>'EMP-02'!H235</f>
        <v>0</v>
      </c>
      <c r="H210" s="6">
        <f>'EMP-02'!J235</f>
        <v>0</v>
      </c>
      <c r="I210" s="6">
        <f>'EMP-02'!K235</f>
        <v>0</v>
      </c>
    </row>
    <row r="211" spans="1:9">
      <c r="A211" s="5" t="str">
        <f>IF('EMP-02'!A236="","",'EMP-02'!A236)</f>
        <v/>
      </c>
      <c r="B211" s="5" t="str">
        <f>IF('EMP-02'!B236="","",'EMP-02'!B236)</f>
        <v/>
      </c>
      <c r="C211" s="6">
        <f>'EMP-02'!C236</f>
        <v>0</v>
      </c>
      <c r="D211" s="6">
        <f>'EMP-02'!D236</f>
        <v>0</v>
      </c>
      <c r="E211" s="6">
        <f>'EMP-02'!E236</f>
        <v>0</v>
      </c>
      <c r="F211" s="6">
        <f>'EMP-02'!G236</f>
        <v>0</v>
      </c>
      <c r="G211" s="6">
        <f>'EMP-02'!H236</f>
        <v>0</v>
      </c>
      <c r="H211" s="6">
        <f>'EMP-02'!J236</f>
        <v>0</v>
      </c>
      <c r="I211" s="6">
        <f>'EMP-02'!K236</f>
        <v>0</v>
      </c>
    </row>
    <row r="212" spans="1:9">
      <c r="A212" s="5" t="str">
        <f>IF('EMP-02'!A237="","",'EMP-02'!A237)</f>
        <v/>
      </c>
      <c r="B212" s="5" t="str">
        <f>IF('EMP-02'!B237="","",'EMP-02'!B237)</f>
        <v/>
      </c>
      <c r="C212" s="6">
        <f>'EMP-02'!C237</f>
        <v>0</v>
      </c>
      <c r="D212" s="6">
        <f>'EMP-02'!D237</f>
        <v>0</v>
      </c>
      <c r="E212" s="6">
        <f>'EMP-02'!E237</f>
        <v>0</v>
      </c>
      <c r="F212" s="6">
        <f>'EMP-02'!G237</f>
        <v>0</v>
      </c>
      <c r="G212" s="6">
        <f>'EMP-02'!H237</f>
        <v>0</v>
      </c>
      <c r="H212" s="6">
        <f>'EMP-02'!J237</f>
        <v>0</v>
      </c>
      <c r="I212" s="6">
        <f>'EMP-02'!K237</f>
        <v>0</v>
      </c>
    </row>
    <row r="213" spans="1:9">
      <c r="A213" s="5" t="str">
        <f>IF('EMP-02'!A238="","",'EMP-02'!A238)</f>
        <v/>
      </c>
      <c r="B213" s="5" t="str">
        <f>IF('EMP-02'!B238="","",'EMP-02'!B238)</f>
        <v/>
      </c>
      <c r="C213" s="6">
        <f>'EMP-02'!C238</f>
        <v>0</v>
      </c>
      <c r="D213" s="6">
        <f>'EMP-02'!D238</f>
        <v>0</v>
      </c>
      <c r="E213" s="6">
        <f>'EMP-02'!E238</f>
        <v>0</v>
      </c>
      <c r="F213" s="6">
        <f>'EMP-02'!G238</f>
        <v>0</v>
      </c>
      <c r="G213" s="6">
        <f>'EMP-02'!H238</f>
        <v>0</v>
      </c>
      <c r="H213" s="6">
        <f>'EMP-02'!J238</f>
        <v>0</v>
      </c>
      <c r="I213" s="6">
        <f>'EMP-02'!K238</f>
        <v>0</v>
      </c>
    </row>
    <row r="214" spans="1:9">
      <c r="A214" s="5" t="str">
        <f>IF('EMP-02'!A239="","",'EMP-02'!A239)</f>
        <v/>
      </c>
      <c r="B214" s="5" t="str">
        <f>IF('EMP-02'!B239="","",'EMP-02'!B239)</f>
        <v/>
      </c>
      <c r="C214" s="6">
        <f>'EMP-02'!C239</f>
        <v>0</v>
      </c>
      <c r="D214" s="6">
        <f>'EMP-02'!D239</f>
        <v>0</v>
      </c>
      <c r="E214" s="6">
        <f>'EMP-02'!E239</f>
        <v>0</v>
      </c>
      <c r="F214" s="6">
        <f>'EMP-02'!G239</f>
        <v>0</v>
      </c>
      <c r="G214" s="6">
        <f>'EMP-02'!H239</f>
        <v>0</v>
      </c>
      <c r="H214" s="6">
        <f>'EMP-02'!J239</f>
        <v>0</v>
      </c>
      <c r="I214" s="6">
        <f>'EMP-02'!K239</f>
        <v>0</v>
      </c>
    </row>
    <row r="215" spans="1:9">
      <c r="A215" s="5" t="str">
        <f>IF('EMP-02'!A240="","",'EMP-02'!A240)</f>
        <v/>
      </c>
      <c r="B215" s="5" t="str">
        <f>IF('EMP-02'!B240="","",'EMP-02'!B240)</f>
        <v/>
      </c>
      <c r="C215" s="6">
        <f>'EMP-02'!C240</f>
        <v>0</v>
      </c>
      <c r="D215" s="6">
        <f>'EMP-02'!D240</f>
        <v>0</v>
      </c>
      <c r="E215" s="6">
        <f>'EMP-02'!E240</f>
        <v>0</v>
      </c>
      <c r="F215" s="6">
        <f>'EMP-02'!G240</f>
        <v>0</v>
      </c>
      <c r="G215" s="6">
        <f>'EMP-02'!H240</f>
        <v>0</v>
      </c>
      <c r="H215" s="6">
        <f>'EMP-02'!J240</f>
        <v>0</v>
      </c>
      <c r="I215" s="6">
        <f>'EMP-02'!K240</f>
        <v>0</v>
      </c>
    </row>
    <row r="216" spans="1:9">
      <c r="A216" s="5" t="str">
        <f>IF('EMP-02'!A241="","",'EMP-02'!A241)</f>
        <v/>
      </c>
      <c r="B216" s="5" t="str">
        <f>IF('EMP-02'!B241="","",'EMP-02'!B241)</f>
        <v/>
      </c>
      <c r="C216" s="6">
        <f>'EMP-02'!C241</f>
        <v>0</v>
      </c>
      <c r="D216" s="6">
        <f>'EMP-02'!D241</f>
        <v>0</v>
      </c>
      <c r="E216" s="6">
        <f>'EMP-02'!E241</f>
        <v>0</v>
      </c>
      <c r="F216" s="6">
        <f>'EMP-02'!G241</f>
        <v>0</v>
      </c>
      <c r="G216" s="6">
        <f>'EMP-02'!H241</f>
        <v>0</v>
      </c>
      <c r="H216" s="6">
        <f>'EMP-02'!J241</f>
        <v>0</v>
      </c>
      <c r="I216" s="6">
        <f>'EMP-02'!K241</f>
        <v>0</v>
      </c>
    </row>
    <row r="217" spans="1:9">
      <c r="A217" s="5" t="str">
        <f>IF('EMP-02'!A242="","",'EMP-02'!A242)</f>
        <v/>
      </c>
      <c r="B217" s="5" t="str">
        <f>IF('EMP-02'!B242="","",'EMP-02'!B242)</f>
        <v/>
      </c>
      <c r="C217" s="6">
        <f>'EMP-02'!C242</f>
        <v>0</v>
      </c>
      <c r="D217" s="6">
        <f>'EMP-02'!D242</f>
        <v>0</v>
      </c>
      <c r="E217" s="6">
        <f>'EMP-02'!E242</f>
        <v>0</v>
      </c>
      <c r="F217" s="6">
        <f>'EMP-02'!G242</f>
        <v>0</v>
      </c>
      <c r="G217" s="6">
        <f>'EMP-02'!H242</f>
        <v>0</v>
      </c>
      <c r="H217" s="6">
        <f>'EMP-02'!J242</f>
        <v>0</v>
      </c>
      <c r="I217" s="6">
        <f>'EMP-02'!K242</f>
        <v>0</v>
      </c>
    </row>
    <row r="218" spans="1:9">
      <c r="A218" s="5" t="str">
        <f>IF('EMP-02'!A243="","",'EMP-02'!A243)</f>
        <v/>
      </c>
      <c r="B218" s="5" t="str">
        <f>IF('EMP-02'!B243="","",'EMP-02'!B243)</f>
        <v/>
      </c>
      <c r="C218" s="6">
        <f>'EMP-02'!C243</f>
        <v>0</v>
      </c>
      <c r="D218" s="6">
        <f>'EMP-02'!D243</f>
        <v>0</v>
      </c>
      <c r="E218" s="6">
        <f>'EMP-02'!E243</f>
        <v>0</v>
      </c>
      <c r="F218" s="6">
        <f>'EMP-02'!G243</f>
        <v>0</v>
      </c>
      <c r="G218" s="6">
        <f>'EMP-02'!H243</f>
        <v>0</v>
      </c>
      <c r="H218" s="6">
        <f>'EMP-02'!J243</f>
        <v>0</v>
      </c>
      <c r="I218" s="6">
        <f>'EMP-02'!K243</f>
        <v>0</v>
      </c>
    </row>
    <row r="219" spans="1:9">
      <c r="A219" s="5" t="str">
        <f>IF('EMP-02'!A244="","",'EMP-02'!A244)</f>
        <v/>
      </c>
      <c r="B219" s="5" t="str">
        <f>IF('EMP-02'!B244="","",'EMP-02'!B244)</f>
        <v/>
      </c>
      <c r="C219" s="6">
        <f>'EMP-02'!C244</f>
        <v>0</v>
      </c>
      <c r="D219" s="6">
        <f>'EMP-02'!D244</f>
        <v>0</v>
      </c>
      <c r="E219" s="6">
        <f>'EMP-02'!E244</f>
        <v>0</v>
      </c>
      <c r="F219" s="6">
        <f>'EMP-02'!G244</f>
        <v>0</v>
      </c>
      <c r="G219" s="6">
        <f>'EMP-02'!H244</f>
        <v>0</v>
      </c>
      <c r="H219" s="6">
        <f>'EMP-02'!J244</f>
        <v>0</v>
      </c>
      <c r="I219" s="6">
        <f>'EMP-02'!K244</f>
        <v>0</v>
      </c>
    </row>
    <row r="220" spans="1:9">
      <c r="A220" s="5" t="str">
        <f>IF('EMP-02'!A245="","",'EMP-02'!A245)</f>
        <v/>
      </c>
      <c r="B220" s="5" t="str">
        <f>IF('EMP-02'!B245="","",'EMP-02'!B245)</f>
        <v/>
      </c>
      <c r="C220" s="6">
        <f>'EMP-02'!C245</f>
        <v>0</v>
      </c>
      <c r="D220" s="6">
        <f>'EMP-02'!D245</f>
        <v>0</v>
      </c>
      <c r="E220" s="6">
        <f>'EMP-02'!E245</f>
        <v>0</v>
      </c>
      <c r="F220" s="6">
        <f>'EMP-02'!G245</f>
        <v>0</v>
      </c>
      <c r="G220" s="6">
        <f>'EMP-02'!H245</f>
        <v>0</v>
      </c>
      <c r="H220" s="6">
        <f>'EMP-02'!J245</f>
        <v>0</v>
      </c>
      <c r="I220" s="6">
        <f>'EMP-02'!K245</f>
        <v>0</v>
      </c>
    </row>
    <row r="221" spans="1:9">
      <c r="A221" s="5" t="str">
        <f>IF('EMP-02'!A246="","",'EMP-02'!A246)</f>
        <v/>
      </c>
      <c r="B221" s="5" t="str">
        <f>IF('EMP-02'!B246="","",'EMP-02'!B246)</f>
        <v/>
      </c>
      <c r="C221" s="6">
        <f>'EMP-02'!C246</f>
        <v>0</v>
      </c>
      <c r="D221" s="6">
        <f>'EMP-02'!D246</f>
        <v>0</v>
      </c>
      <c r="E221" s="6">
        <f>'EMP-02'!E246</f>
        <v>0</v>
      </c>
      <c r="F221" s="6">
        <f>'EMP-02'!G246</f>
        <v>0</v>
      </c>
      <c r="G221" s="6">
        <f>'EMP-02'!H246</f>
        <v>0</v>
      </c>
      <c r="H221" s="6">
        <f>'EMP-02'!J246</f>
        <v>0</v>
      </c>
      <c r="I221" s="6">
        <f>'EMP-02'!K246</f>
        <v>0</v>
      </c>
    </row>
    <row r="222" spans="1:9">
      <c r="A222" s="5" t="str">
        <f>IF('EMP-02'!A247="","",'EMP-02'!A247)</f>
        <v/>
      </c>
      <c r="B222" s="5" t="str">
        <f>IF('EMP-02'!B247="","",'EMP-02'!B247)</f>
        <v/>
      </c>
      <c r="C222" s="6">
        <f>'EMP-02'!C247</f>
        <v>0</v>
      </c>
      <c r="D222" s="6">
        <f>'EMP-02'!D247</f>
        <v>0</v>
      </c>
      <c r="E222" s="6">
        <f>'EMP-02'!E247</f>
        <v>0</v>
      </c>
      <c r="F222" s="6">
        <f>'EMP-02'!G247</f>
        <v>0</v>
      </c>
      <c r="G222" s="6">
        <f>'EMP-02'!H247</f>
        <v>0</v>
      </c>
      <c r="H222" s="6">
        <f>'EMP-02'!J247</f>
        <v>0</v>
      </c>
      <c r="I222" s="6">
        <f>'EMP-02'!K247</f>
        <v>0</v>
      </c>
    </row>
    <row r="223" spans="1:9">
      <c r="A223" s="5" t="str">
        <f>IF('EMP-02'!A248="","",'EMP-02'!A248)</f>
        <v/>
      </c>
      <c r="B223" s="5" t="str">
        <f>IF('EMP-02'!B248="","",'EMP-02'!B248)</f>
        <v/>
      </c>
      <c r="C223" s="6">
        <f>'EMP-02'!C248</f>
        <v>0</v>
      </c>
      <c r="D223" s="6">
        <f>'EMP-02'!D248</f>
        <v>0</v>
      </c>
      <c r="E223" s="6">
        <f>'EMP-02'!E248</f>
        <v>0</v>
      </c>
      <c r="F223" s="6">
        <f>'EMP-02'!G248</f>
        <v>0</v>
      </c>
      <c r="G223" s="6">
        <f>'EMP-02'!H248</f>
        <v>0</v>
      </c>
      <c r="H223" s="6">
        <f>'EMP-02'!J248</f>
        <v>0</v>
      </c>
      <c r="I223" s="6">
        <f>'EMP-02'!K248</f>
        <v>0</v>
      </c>
    </row>
    <row r="224" spans="1:9">
      <c r="A224" s="5" t="str">
        <f>IF('EMP-02'!A249="","",'EMP-02'!A249)</f>
        <v/>
      </c>
      <c r="B224" s="5" t="str">
        <f>IF('EMP-02'!B249="","",'EMP-02'!B249)</f>
        <v/>
      </c>
      <c r="C224" s="6">
        <f>'EMP-02'!C249</f>
        <v>0</v>
      </c>
      <c r="D224" s="6">
        <f>'EMP-02'!D249</f>
        <v>0</v>
      </c>
      <c r="E224" s="6">
        <f>'EMP-02'!E249</f>
        <v>0</v>
      </c>
      <c r="F224" s="6">
        <f>'EMP-02'!G249</f>
        <v>0</v>
      </c>
      <c r="G224" s="6">
        <f>'EMP-02'!H249</f>
        <v>0</v>
      </c>
      <c r="H224" s="6">
        <f>'EMP-02'!J249</f>
        <v>0</v>
      </c>
      <c r="I224" s="6">
        <f>'EMP-02'!K249</f>
        <v>0</v>
      </c>
    </row>
    <row r="225" spans="1:9">
      <c r="A225" s="5" t="str">
        <f>IF('EMP-02'!A250="","",'EMP-02'!A250)</f>
        <v/>
      </c>
      <c r="B225" s="5" t="str">
        <f>IF('EMP-02'!B250="","",'EMP-02'!B250)</f>
        <v/>
      </c>
      <c r="C225" s="6">
        <f>'EMP-02'!C250</f>
        <v>0</v>
      </c>
      <c r="D225" s="6">
        <f>'EMP-02'!D250</f>
        <v>0</v>
      </c>
      <c r="E225" s="6">
        <f>'EMP-02'!E250</f>
        <v>0</v>
      </c>
      <c r="F225" s="6">
        <f>'EMP-02'!G250</f>
        <v>0</v>
      </c>
      <c r="G225" s="6">
        <f>'EMP-02'!H250</f>
        <v>0</v>
      </c>
      <c r="H225" s="6">
        <f>'EMP-02'!J250</f>
        <v>0</v>
      </c>
      <c r="I225" s="6">
        <f>'EMP-02'!K250</f>
        <v>0</v>
      </c>
    </row>
    <row r="226" spans="1:9">
      <c r="A226" s="5" t="str">
        <f>IF('EMP-02'!A251="","",'EMP-02'!A251)</f>
        <v/>
      </c>
      <c r="B226" s="5" t="str">
        <f>IF('EMP-02'!B251="","",'EMP-02'!B251)</f>
        <v/>
      </c>
      <c r="C226" s="6">
        <f>'EMP-02'!C251</f>
        <v>0</v>
      </c>
      <c r="D226" s="6">
        <f>'EMP-02'!D251</f>
        <v>0</v>
      </c>
      <c r="E226" s="6">
        <f>'EMP-02'!E251</f>
        <v>0</v>
      </c>
      <c r="F226" s="6">
        <f>'EMP-02'!G251</f>
        <v>0</v>
      </c>
      <c r="G226" s="6">
        <f>'EMP-02'!H251</f>
        <v>0</v>
      </c>
      <c r="H226" s="6">
        <f>'EMP-02'!J251</f>
        <v>0</v>
      </c>
      <c r="I226" s="6">
        <f>'EMP-02'!K251</f>
        <v>0</v>
      </c>
    </row>
    <row r="227" spans="1:9">
      <c r="A227" s="5" t="str">
        <f>IF('EMP-02'!A252="","",'EMP-02'!A252)</f>
        <v/>
      </c>
      <c r="B227" s="5" t="str">
        <f>IF('EMP-02'!B252="","",'EMP-02'!B252)</f>
        <v/>
      </c>
      <c r="C227" s="6">
        <f>'EMP-02'!C252</f>
        <v>0</v>
      </c>
      <c r="D227" s="6">
        <f>'EMP-02'!D252</f>
        <v>0</v>
      </c>
      <c r="E227" s="6">
        <f>'EMP-02'!E252</f>
        <v>0</v>
      </c>
      <c r="F227" s="6">
        <f>'EMP-02'!G252</f>
        <v>0</v>
      </c>
      <c r="G227" s="6">
        <f>'EMP-02'!H252</f>
        <v>0</v>
      </c>
      <c r="H227" s="6">
        <f>'EMP-02'!J252</f>
        <v>0</v>
      </c>
      <c r="I227" s="6">
        <f>'EMP-02'!K252</f>
        <v>0</v>
      </c>
    </row>
    <row r="228" spans="1:9">
      <c r="A228" s="5" t="str">
        <f>IF('EMP-02'!A253="","",'EMP-02'!A253)</f>
        <v/>
      </c>
      <c r="B228" s="5" t="str">
        <f>IF('EMP-02'!B253="","",'EMP-02'!B253)</f>
        <v/>
      </c>
      <c r="C228" s="6">
        <f>'EMP-02'!C253</f>
        <v>0</v>
      </c>
      <c r="D228" s="6">
        <f>'EMP-02'!D253</f>
        <v>0</v>
      </c>
      <c r="E228" s="6">
        <f>'EMP-02'!E253</f>
        <v>0</v>
      </c>
      <c r="F228" s="6">
        <f>'EMP-02'!G253</f>
        <v>0</v>
      </c>
      <c r="G228" s="6">
        <f>'EMP-02'!H253</f>
        <v>0</v>
      </c>
      <c r="H228" s="6">
        <f>'EMP-02'!J253</f>
        <v>0</v>
      </c>
      <c r="I228" s="6">
        <f>'EMP-02'!K253</f>
        <v>0</v>
      </c>
    </row>
    <row r="229" spans="1:9">
      <c r="A229" s="5" t="str">
        <f>IF('EMP-02'!A254="","",'EMP-02'!A254)</f>
        <v/>
      </c>
      <c r="B229" s="5" t="str">
        <f>IF('EMP-02'!B254="","",'EMP-02'!B254)</f>
        <v/>
      </c>
      <c r="C229" s="6">
        <f>'EMP-02'!C254</f>
        <v>0</v>
      </c>
      <c r="D229" s="6">
        <f>'EMP-02'!D254</f>
        <v>0</v>
      </c>
      <c r="E229" s="6">
        <f>'EMP-02'!E254</f>
        <v>0</v>
      </c>
      <c r="F229" s="6">
        <f>'EMP-02'!G254</f>
        <v>0</v>
      </c>
      <c r="G229" s="6">
        <f>'EMP-02'!H254</f>
        <v>0</v>
      </c>
      <c r="H229" s="6">
        <f>'EMP-02'!J254</f>
        <v>0</v>
      </c>
      <c r="I229" s="6">
        <f>'EMP-02'!K254</f>
        <v>0</v>
      </c>
    </row>
    <row r="230" spans="1:9">
      <c r="A230" s="5" t="str">
        <f>IF('EMP-02'!A255="","",'EMP-02'!A255)</f>
        <v/>
      </c>
      <c r="B230" s="5" t="str">
        <f>IF('EMP-02'!B255="","",'EMP-02'!B255)</f>
        <v/>
      </c>
      <c r="C230" s="6">
        <f>'EMP-02'!C255</f>
        <v>0</v>
      </c>
      <c r="D230" s="6">
        <f>'EMP-02'!D255</f>
        <v>0</v>
      </c>
      <c r="E230" s="6">
        <f>'EMP-02'!E255</f>
        <v>0</v>
      </c>
      <c r="F230" s="6">
        <f>'EMP-02'!G255</f>
        <v>0</v>
      </c>
      <c r="G230" s="6">
        <f>'EMP-02'!H255</f>
        <v>0</v>
      </c>
      <c r="H230" s="6">
        <f>'EMP-02'!J255</f>
        <v>0</v>
      </c>
      <c r="I230" s="6">
        <f>'EMP-02'!K255</f>
        <v>0</v>
      </c>
    </row>
    <row r="231" spans="1:9">
      <c r="A231" s="5" t="str">
        <f>IF('EMP-02'!A256="","",'EMP-02'!A256)</f>
        <v/>
      </c>
      <c r="B231" s="5" t="str">
        <f>IF('EMP-02'!B256="","",'EMP-02'!B256)</f>
        <v/>
      </c>
      <c r="C231" s="6">
        <f>'EMP-02'!C256</f>
        <v>0</v>
      </c>
      <c r="D231" s="6">
        <f>'EMP-02'!D256</f>
        <v>0</v>
      </c>
      <c r="E231" s="6">
        <f>'EMP-02'!E256</f>
        <v>0</v>
      </c>
      <c r="F231" s="6">
        <f>'EMP-02'!G256</f>
        <v>0</v>
      </c>
      <c r="G231" s="6">
        <f>'EMP-02'!H256</f>
        <v>0</v>
      </c>
      <c r="H231" s="6">
        <f>'EMP-02'!J256</f>
        <v>0</v>
      </c>
      <c r="I231" s="6">
        <f>'EMP-02'!K256</f>
        <v>0</v>
      </c>
    </row>
    <row r="232" spans="1:9">
      <c r="A232" s="5" t="str">
        <f>IF('EMP-02'!A257="","",'EMP-02'!A257)</f>
        <v/>
      </c>
      <c r="B232" s="5" t="str">
        <f>IF('EMP-02'!B257="","",'EMP-02'!B257)</f>
        <v/>
      </c>
      <c r="C232" s="6">
        <f>'EMP-02'!C257</f>
        <v>0</v>
      </c>
      <c r="D232" s="6">
        <f>'EMP-02'!D257</f>
        <v>0</v>
      </c>
      <c r="E232" s="6">
        <f>'EMP-02'!E257</f>
        <v>0</v>
      </c>
      <c r="F232" s="6">
        <f>'EMP-02'!G257</f>
        <v>0</v>
      </c>
      <c r="G232" s="6">
        <f>'EMP-02'!H257</f>
        <v>0</v>
      </c>
      <c r="H232" s="6">
        <f>'EMP-02'!J257</f>
        <v>0</v>
      </c>
      <c r="I232" s="6">
        <f>'EMP-02'!K257</f>
        <v>0</v>
      </c>
    </row>
    <row r="233" spans="1:9">
      <c r="A233" s="5" t="str">
        <f>IF('EMP-02'!A258="","",'EMP-02'!A258)</f>
        <v/>
      </c>
      <c r="B233" s="5" t="str">
        <f>IF('EMP-02'!B258="","",'EMP-02'!B258)</f>
        <v/>
      </c>
      <c r="C233" s="6">
        <f>'EMP-02'!C258</f>
        <v>0</v>
      </c>
      <c r="D233" s="6">
        <f>'EMP-02'!D258</f>
        <v>0</v>
      </c>
      <c r="E233" s="6">
        <f>'EMP-02'!E258</f>
        <v>0</v>
      </c>
      <c r="F233" s="6">
        <f>'EMP-02'!G258</f>
        <v>0</v>
      </c>
      <c r="G233" s="6">
        <f>'EMP-02'!H258</f>
        <v>0</v>
      </c>
      <c r="H233" s="6">
        <f>'EMP-02'!J258</f>
        <v>0</v>
      </c>
      <c r="I233" s="6">
        <f>'EMP-02'!K258</f>
        <v>0</v>
      </c>
    </row>
    <row r="234" spans="1:9">
      <c r="A234" s="5" t="str">
        <f>IF('EMP-02'!A259="","",'EMP-02'!A259)</f>
        <v/>
      </c>
      <c r="B234" s="5" t="str">
        <f>IF('EMP-02'!B259="","",'EMP-02'!B259)</f>
        <v/>
      </c>
      <c r="C234" s="6">
        <f>'EMP-02'!C259</f>
        <v>0</v>
      </c>
      <c r="D234" s="6">
        <f>'EMP-02'!D259</f>
        <v>0</v>
      </c>
      <c r="E234" s="6">
        <f>'EMP-02'!E259</f>
        <v>0</v>
      </c>
      <c r="F234" s="6">
        <f>'EMP-02'!G259</f>
        <v>0</v>
      </c>
      <c r="G234" s="6">
        <f>'EMP-02'!H259</f>
        <v>0</v>
      </c>
      <c r="H234" s="6">
        <f>'EMP-02'!J259</f>
        <v>0</v>
      </c>
      <c r="I234" s="6">
        <f>'EMP-02'!K259</f>
        <v>0</v>
      </c>
    </row>
    <row r="235" spans="1:9">
      <c r="A235" s="5" t="str">
        <f>IF('EMP-02'!A260="","",'EMP-02'!A260)</f>
        <v/>
      </c>
      <c r="B235" s="5" t="str">
        <f>IF('EMP-02'!B260="","",'EMP-02'!B260)</f>
        <v/>
      </c>
      <c r="C235" s="6">
        <f>'EMP-02'!C260</f>
        <v>0</v>
      </c>
      <c r="D235" s="6">
        <f>'EMP-02'!D260</f>
        <v>0</v>
      </c>
      <c r="E235" s="6">
        <f>'EMP-02'!E260</f>
        <v>0</v>
      </c>
      <c r="F235" s="6">
        <f>'EMP-02'!G260</f>
        <v>0</v>
      </c>
      <c r="G235" s="6">
        <f>'EMP-02'!H260</f>
        <v>0</v>
      </c>
      <c r="H235" s="6">
        <f>'EMP-02'!J260</f>
        <v>0</v>
      </c>
      <c r="I235" s="6">
        <f>'EMP-02'!K260</f>
        <v>0</v>
      </c>
    </row>
    <row r="236" spans="1:9" s="4" customFormat="1">
      <c r="A236" s="5"/>
      <c r="C236" s="3"/>
      <c r="D236" s="2"/>
      <c r="E236" s="2"/>
      <c r="F236" s="2"/>
      <c r="G236" s="2"/>
      <c r="H236" s="2"/>
      <c r="I236" s="2"/>
    </row>
    <row r="237" spans="1:9" s="4" customFormat="1">
      <c r="A237" s="5"/>
      <c r="C237" s="3"/>
      <c r="D237" s="2"/>
      <c r="E237" s="2"/>
      <c r="F237" s="2"/>
      <c r="G237" s="2"/>
      <c r="H237" s="2"/>
      <c r="I237" s="2"/>
    </row>
    <row r="238" spans="1:9" s="4" customFormat="1">
      <c r="A238" s="5"/>
      <c r="C238" s="3"/>
      <c r="D238" s="2"/>
      <c r="E238" s="2"/>
      <c r="F238" s="2"/>
      <c r="G238" s="2"/>
      <c r="H238" s="2"/>
      <c r="I238" s="2"/>
    </row>
    <row r="239" spans="1:9" s="4" customFormat="1">
      <c r="A239" s="5"/>
      <c r="C239" s="3"/>
      <c r="D239" s="2"/>
      <c r="E239" s="2"/>
      <c r="F239" s="2"/>
      <c r="G239" s="2"/>
      <c r="H239" s="2"/>
      <c r="I239" s="2"/>
    </row>
    <row r="240" spans="1:9" s="4" customFormat="1">
      <c r="A240" s="5"/>
      <c r="C240" s="3"/>
      <c r="D240" s="2"/>
      <c r="E240" s="2"/>
      <c r="F240" s="2"/>
      <c r="G240" s="2"/>
      <c r="H240" s="2"/>
      <c r="I240" s="2"/>
    </row>
    <row r="241" spans="1:9" s="4" customFormat="1">
      <c r="A241" s="5"/>
      <c r="C241" s="3"/>
      <c r="D241" s="2"/>
      <c r="E241" s="2"/>
      <c r="F241" s="2"/>
      <c r="G241" s="2"/>
      <c r="H241" s="2"/>
      <c r="I241" s="2"/>
    </row>
    <row r="242" spans="1:9" s="4" customFormat="1">
      <c r="A242" s="5"/>
      <c r="C242" s="3"/>
      <c r="D242" s="2"/>
      <c r="E242" s="2"/>
      <c r="F242" s="2"/>
      <c r="G242" s="2"/>
      <c r="H242" s="2"/>
      <c r="I242" s="2"/>
    </row>
    <row r="243" spans="1:9" s="4" customFormat="1">
      <c r="A243" s="5"/>
      <c r="C243" s="3"/>
      <c r="D243" s="2"/>
      <c r="E243" s="2"/>
      <c r="F243" s="2"/>
      <c r="G243" s="2"/>
      <c r="H243" s="2"/>
      <c r="I243" s="2"/>
    </row>
    <row r="244" spans="1:9" s="4" customFormat="1">
      <c r="A244" s="5"/>
      <c r="C244" s="3"/>
      <c r="D244" s="2"/>
      <c r="E244" s="2"/>
      <c r="F244" s="2"/>
      <c r="G244" s="2"/>
      <c r="H244" s="2"/>
      <c r="I244" s="2"/>
    </row>
    <row r="245" spans="1:9" s="4" customFormat="1">
      <c r="A245" s="5"/>
      <c r="C245" s="3"/>
      <c r="D245" s="2"/>
      <c r="E245" s="2"/>
      <c r="F245" s="2"/>
      <c r="G245" s="2"/>
      <c r="H245" s="2"/>
      <c r="I245" s="2"/>
    </row>
    <row r="246" spans="1:9" s="4" customFormat="1">
      <c r="A246" s="5"/>
      <c r="C246" s="3"/>
      <c r="D246" s="2"/>
      <c r="E246" s="2"/>
      <c r="F246" s="2"/>
      <c r="G246" s="2"/>
      <c r="H246" s="2"/>
      <c r="I246" s="2"/>
    </row>
    <row r="247" spans="1:9" s="4" customFormat="1">
      <c r="A247" s="5"/>
      <c r="C247" s="3"/>
      <c r="D247" s="2"/>
      <c r="E247" s="2"/>
      <c r="F247" s="2"/>
      <c r="G247" s="2"/>
      <c r="H247" s="2"/>
      <c r="I247" s="2"/>
    </row>
    <row r="248" spans="1:9" s="4" customFormat="1">
      <c r="A248" s="5"/>
      <c r="C248" s="3"/>
      <c r="D248" s="2"/>
      <c r="E248" s="2"/>
      <c r="F248" s="2"/>
      <c r="G248" s="2"/>
      <c r="H248" s="2"/>
      <c r="I248" s="2"/>
    </row>
    <row r="249" spans="1:9" s="4" customFormat="1">
      <c r="A249" s="5"/>
      <c r="C249" s="3"/>
      <c r="D249" s="2"/>
      <c r="E249" s="2"/>
      <c r="F249" s="2"/>
      <c r="G249" s="2"/>
      <c r="H249" s="2"/>
      <c r="I249" s="2"/>
    </row>
    <row r="250" spans="1:9" s="4" customFormat="1">
      <c r="A250" s="5"/>
      <c r="C250" s="3"/>
      <c r="D250" s="2"/>
      <c r="E250" s="2"/>
      <c r="F250" s="2"/>
      <c r="G250" s="2"/>
      <c r="H250" s="2"/>
      <c r="I250" s="2"/>
    </row>
    <row r="251" spans="1:9" s="4" customFormat="1">
      <c r="A251" s="5"/>
      <c r="C251" s="3"/>
      <c r="D251" s="2"/>
      <c r="E251" s="2"/>
      <c r="F251" s="2"/>
      <c r="G251" s="2"/>
      <c r="H251" s="2"/>
      <c r="I251" s="2"/>
    </row>
    <row r="252" spans="1:9" s="4" customFormat="1">
      <c r="A252" s="5"/>
      <c r="C252" s="3"/>
      <c r="D252" s="2"/>
      <c r="E252" s="2"/>
      <c r="F252" s="2"/>
      <c r="G252" s="2"/>
      <c r="H252" s="2"/>
      <c r="I252" s="2"/>
    </row>
    <row r="253" spans="1:9" s="4" customFormat="1">
      <c r="A253" s="5"/>
      <c r="C253" s="3"/>
      <c r="D253" s="2"/>
      <c r="E253" s="2"/>
      <c r="F253" s="2"/>
      <c r="G253" s="2"/>
      <c r="H253" s="2"/>
      <c r="I253" s="2"/>
    </row>
    <row r="254" spans="1:9" s="4" customFormat="1">
      <c r="A254" s="5"/>
      <c r="C254" s="3"/>
      <c r="D254" s="2"/>
      <c r="E254" s="2"/>
      <c r="F254" s="2"/>
      <c r="G254" s="2"/>
      <c r="H254" s="2"/>
      <c r="I254" s="2"/>
    </row>
    <row r="255" spans="1:9" s="4" customFormat="1">
      <c r="A255" s="5"/>
      <c r="C255" s="3"/>
      <c r="D255" s="2"/>
      <c r="E255" s="2"/>
      <c r="F255" s="2"/>
      <c r="G255" s="2"/>
      <c r="H255" s="2"/>
      <c r="I255" s="2"/>
    </row>
    <row r="256" spans="1:9" s="4" customFormat="1">
      <c r="A256" s="5"/>
      <c r="C256" s="3"/>
      <c r="D256" s="2"/>
      <c r="E256" s="2"/>
      <c r="F256" s="2"/>
      <c r="G256" s="2"/>
      <c r="H256" s="2"/>
      <c r="I256" s="2"/>
    </row>
    <row r="257" spans="1:9" s="4" customFormat="1">
      <c r="A257" s="5"/>
      <c r="C257" s="3"/>
      <c r="D257" s="2"/>
      <c r="E257" s="2"/>
      <c r="F257" s="2"/>
      <c r="G257" s="2"/>
      <c r="H257" s="2"/>
      <c r="I257" s="2"/>
    </row>
    <row r="258" spans="1:9" s="4" customFormat="1">
      <c r="A258" s="5"/>
      <c r="C258" s="3"/>
      <c r="D258" s="2"/>
      <c r="E258" s="2"/>
      <c r="F258" s="2"/>
      <c r="G258" s="2"/>
      <c r="H258" s="2"/>
      <c r="I258" s="2"/>
    </row>
    <row r="259" spans="1:9" s="4" customFormat="1">
      <c r="A259" s="5"/>
      <c r="C259" s="3"/>
      <c r="D259" s="2"/>
      <c r="E259" s="2"/>
      <c r="F259" s="2"/>
      <c r="G259" s="2"/>
      <c r="H259" s="2"/>
      <c r="I259" s="2"/>
    </row>
    <row r="260" spans="1:9" s="4" customFormat="1">
      <c r="A260" s="5"/>
      <c r="C260" s="3"/>
      <c r="D260" s="2"/>
      <c r="E260" s="2"/>
      <c r="F260" s="2"/>
      <c r="G260" s="2"/>
      <c r="H260" s="2"/>
      <c r="I260" s="2"/>
    </row>
    <row r="261" spans="1:9" s="4" customFormat="1">
      <c r="A261" s="5"/>
      <c r="C261" s="3"/>
      <c r="D261" s="2"/>
      <c r="E261" s="2"/>
      <c r="F261" s="2"/>
      <c r="G261" s="2"/>
      <c r="H261" s="2"/>
      <c r="I261" s="2"/>
    </row>
    <row r="262" spans="1:9" s="4" customFormat="1">
      <c r="A262" s="5"/>
      <c r="C262" s="3"/>
      <c r="D262" s="2"/>
      <c r="E262" s="2"/>
      <c r="F262" s="2"/>
      <c r="G262" s="2"/>
      <c r="H262" s="2"/>
      <c r="I262" s="2"/>
    </row>
    <row r="263" spans="1:9" s="4" customFormat="1">
      <c r="A263" s="5"/>
      <c r="C263" s="3"/>
      <c r="D263" s="2"/>
      <c r="E263" s="2"/>
      <c r="F263" s="2"/>
      <c r="G263" s="2"/>
      <c r="H263" s="2"/>
      <c r="I263" s="2"/>
    </row>
    <row r="264" spans="1:9" s="4" customFormat="1">
      <c r="A264" s="5"/>
      <c r="C264" s="3"/>
      <c r="D264" s="2"/>
      <c r="E264" s="2"/>
      <c r="F264" s="2"/>
      <c r="G264" s="2"/>
      <c r="H264" s="2"/>
      <c r="I264" s="2"/>
    </row>
    <row r="265" spans="1:9" s="4" customFormat="1">
      <c r="A265" s="5"/>
      <c r="C265" s="3"/>
      <c r="D265" s="2"/>
      <c r="E265" s="2"/>
      <c r="F265" s="2"/>
      <c r="G265" s="2"/>
      <c r="H265" s="2"/>
      <c r="I265" s="2"/>
    </row>
    <row r="266" spans="1:9" s="4" customFormat="1">
      <c r="A266" s="5"/>
      <c r="C266" s="3"/>
      <c r="D266" s="2"/>
      <c r="E266" s="2"/>
      <c r="F266" s="2"/>
      <c r="G266" s="2"/>
      <c r="H266" s="2"/>
      <c r="I266" s="2"/>
    </row>
    <row r="267" spans="1:9" s="4" customFormat="1">
      <c r="A267" s="5"/>
      <c r="C267" s="3"/>
      <c r="D267" s="2"/>
      <c r="E267" s="2"/>
      <c r="F267" s="2"/>
      <c r="G267" s="2"/>
      <c r="H267" s="2"/>
      <c r="I267" s="2"/>
    </row>
    <row r="268" spans="1:9" s="4" customFormat="1">
      <c r="A268" s="5"/>
      <c r="C268" s="3"/>
      <c r="D268" s="2"/>
      <c r="E268" s="2"/>
      <c r="F268" s="2"/>
      <c r="G268" s="2"/>
      <c r="H268" s="2"/>
      <c r="I268" s="2"/>
    </row>
    <row r="269" spans="1:9" s="4" customFormat="1">
      <c r="A269" s="5"/>
      <c r="C269" s="3"/>
      <c r="D269" s="2"/>
      <c r="E269" s="2"/>
      <c r="F269" s="2"/>
      <c r="G269" s="2"/>
      <c r="H269" s="2"/>
      <c r="I269" s="2"/>
    </row>
    <row r="270" spans="1:9" s="4" customFormat="1">
      <c r="A270" s="5"/>
      <c r="C270" s="3"/>
      <c r="D270" s="2"/>
      <c r="E270" s="2"/>
      <c r="F270" s="2"/>
      <c r="G270" s="2"/>
      <c r="H270" s="2"/>
      <c r="I270" s="2"/>
    </row>
    <row r="271" spans="1:9" s="4" customFormat="1">
      <c r="A271" s="5"/>
      <c r="C271" s="3"/>
      <c r="D271" s="2"/>
      <c r="E271" s="2"/>
      <c r="F271" s="2"/>
      <c r="G271" s="2"/>
      <c r="H271" s="2"/>
      <c r="I271" s="2"/>
    </row>
    <row r="272" spans="1:9" s="4" customFormat="1">
      <c r="A272" s="5"/>
      <c r="C272" s="3"/>
      <c r="D272" s="2"/>
      <c r="E272" s="2"/>
      <c r="F272" s="2"/>
      <c r="G272" s="2"/>
      <c r="H272" s="2"/>
      <c r="I272" s="2"/>
    </row>
    <row r="273" spans="1:9" s="4" customFormat="1">
      <c r="A273" s="5"/>
      <c r="C273" s="3"/>
      <c r="D273" s="2"/>
      <c r="E273" s="2"/>
      <c r="F273" s="2"/>
      <c r="G273" s="2"/>
      <c r="H273" s="2"/>
      <c r="I273" s="2"/>
    </row>
    <row r="274" spans="1:9" s="4" customFormat="1">
      <c r="A274" s="5"/>
      <c r="C274" s="3"/>
      <c r="D274" s="2"/>
      <c r="E274" s="2"/>
      <c r="F274" s="2"/>
      <c r="G274" s="2"/>
      <c r="H274" s="2"/>
      <c r="I274" s="2"/>
    </row>
    <row r="275" spans="1:9" s="4" customFormat="1">
      <c r="A275" s="5"/>
      <c r="C275" s="3"/>
      <c r="D275" s="2"/>
      <c r="E275" s="2"/>
      <c r="F275" s="2"/>
      <c r="G275" s="2"/>
      <c r="H275" s="2"/>
      <c r="I275" s="2"/>
    </row>
    <row r="276" spans="1:9" s="4" customFormat="1">
      <c r="A276" s="5"/>
      <c r="C276" s="3"/>
      <c r="D276" s="2"/>
      <c r="E276" s="2"/>
      <c r="F276" s="2"/>
      <c r="G276" s="2"/>
      <c r="H276" s="2"/>
      <c r="I276" s="2"/>
    </row>
    <row r="277" spans="1:9" s="4" customFormat="1">
      <c r="A277" s="5"/>
      <c r="C277" s="3"/>
      <c r="D277" s="2"/>
      <c r="E277" s="2"/>
      <c r="F277" s="2"/>
      <c r="G277" s="2"/>
      <c r="H277" s="2"/>
      <c r="I277" s="2"/>
    </row>
    <row r="278" spans="1:9" s="4" customFormat="1">
      <c r="A278" s="5"/>
      <c r="C278" s="3"/>
      <c r="D278" s="2"/>
      <c r="E278" s="2"/>
      <c r="F278" s="2"/>
      <c r="G278" s="2"/>
      <c r="H278" s="2"/>
      <c r="I278" s="2"/>
    </row>
    <row r="279" spans="1:9" s="4" customFormat="1">
      <c r="A279" s="5"/>
      <c r="C279" s="3"/>
      <c r="D279" s="2"/>
      <c r="E279" s="2"/>
      <c r="F279" s="2"/>
      <c r="G279" s="2"/>
      <c r="H279" s="2"/>
      <c r="I279" s="2"/>
    </row>
    <row r="280" spans="1:9" s="4" customFormat="1">
      <c r="A280" s="5"/>
      <c r="C280" s="3"/>
      <c r="D280" s="2"/>
      <c r="E280" s="2"/>
      <c r="F280" s="2"/>
      <c r="G280" s="2"/>
      <c r="H280" s="2"/>
      <c r="I280" s="2"/>
    </row>
    <row r="281" spans="1:9" s="4" customFormat="1">
      <c r="A281" s="5"/>
      <c r="C281" s="3"/>
      <c r="D281" s="2"/>
      <c r="E281" s="2"/>
      <c r="F281" s="2"/>
      <c r="G281" s="2"/>
      <c r="H281" s="2"/>
      <c r="I281" s="2"/>
    </row>
    <row r="282" spans="1:9" s="4" customFormat="1">
      <c r="A282" s="5"/>
      <c r="C282" s="3"/>
      <c r="D282" s="2"/>
      <c r="E282" s="2"/>
      <c r="F282" s="2"/>
      <c r="G282" s="2"/>
      <c r="H282" s="2"/>
      <c r="I282" s="2"/>
    </row>
    <row r="283" spans="1:9" s="4" customFormat="1">
      <c r="A283" s="5"/>
      <c r="C283" s="3"/>
      <c r="D283" s="2"/>
      <c r="E283" s="2"/>
      <c r="F283" s="2"/>
      <c r="G283" s="2"/>
      <c r="H283" s="2"/>
      <c r="I283" s="2"/>
    </row>
    <row r="284" spans="1:9" s="4" customFormat="1">
      <c r="A284" s="5"/>
      <c r="C284" s="3"/>
      <c r="D284" s="2"/>
      <c r="E284" s="2"/>
      <c r="F284" s="2"/>
      <c r="G284" s="2"/>
      <c r="H284" s="2"/>
      <c r="I284" s="2"/>
    </row>
    <row r="285" spans="1:9" s="4" customFormat="1">
      <c r="A285" s="5"/>
      <c r="C285" s="3"/>
      <c r="D285" s="2"/>
      <c r="E285" s="2"/>
      <c r="F285" s="2"/>
      <c r="G285" s="2"/>
      <c r="H285" s="2"/>
      <c r="I285" s="2"/>
    </row>
    <row r="286" spans="1:9" s="4" customFormat="1">
      <c r="A286" s="5"/>
      <c r="C286" s="3"/>
      <c r="D286" s="2"/>
      <c r="E286" s="2"/>
      <c r="F286" s="2"/>
      <c r="G286" s="2"/>
      <c r="H286" s="2"/>
      <c r="I286" s="2"/>
    </row>
    <row r="287" spans="1:9" s="4" customFormat="1">
      <c r="A287" s="5"/>
      <c r="C287" s="3"/>
      <c r="D287" s="2"/>
      <c r="E287" s="2"/>
      <c r="F287" s="2"/>
      <c r="G287" s="2"/>
      <c r="H287" s="2"/>
      <c r="I287" s="2"/>
    </row>
    <row r="288" spans="1:9" s="4" customFormat="1">
      <c r="A288" s="5"/>
      <c r="C288" s="3"/>
      <c r="D288" s="2"/>
      <c r="E288" s="2"/>
      <c r="F288" s="2"/>
      <c r="G288" s="2"/>
      <c r="H288" s="2"/>
      <c r="I288" s="2"/>
    </row>
    <row r="289" spans="1:9" s="4" customFormat="1">
      <c r="A289" s="5"/>
      <c r="C289" s="3"/>
      <c r="D289" s="2"/>
      <c r="E289" s="2"/>
      <c r="F289" s="2"/>
      <c r="G289" s="2"/>
      <c r="H289" s="2"/>
      <c r="I289" s="2"/>
    </row>
    <row r="290" spans="1:9" s="4" customFormat="1">
      <c r="A290" s="5"/>
      <c r="C290" s="3"/>
      <c r="D290" s="2"/>
      <c r="E290" s="2"/>
      <c r="F290" s="2"/>
      <c r="G290" s="2"/>
      <c r="H290" s="2"/>
      <c r="I290" s="2"/>
    </row>
    <row r="291" spans="1:9" s="4" customFormat="1">
      <c r="A291" s="5"/>
      <c r="C291" s="3"/>
      <c r="D291" s="2"/>
      <c r="E291" s="2"/>
      <c r="F291" s="2"/>
      <c r="G291" s="2"/>
      <c r="H291" s="2"/>
      <c r="I291" s="2"/>
    </row>
    <row r="292" spans="1:9" s="4" customFormat="1">
      <c r="A292" s="5"/>
      <c r="C292" s="3"/>
      <c r="D292" s="2"/>
      <c r="E292" s="2"/>
      <c r="F292" s="2"/>
      <c r="G292" s="2"/>
      <c r="H292" s="2"/>
      <c r="I292" s="2"/>
    </row>
    <row r="293" spans="1:9" s="4" customFormat="1">
      <c r="A293" s="5"/>
      <c r="C293" s="3"/>
      <c r="D293" s="2"/>
      <c r="E293" s="2"/>
      <c r="F293" s="2"/>
      <c r="G293" s="2"/>
      <c r="H293" s="2"/>
      <c r="I293" s="2"/>
    </row>
    <row r="294" spans="1:9" s="4" customFormat="1">
      <c r="A294" s="5"/>
      <c r="C294" s="3"/>
      <c r="D294" s="2"/>
      <c r="E294" s="2"/>
      <c r="F294" s="2"/>
      <c r="G294" s="2"/>
      <c r="H294" s="2"/>
      <c r="I294" s="2"/>
    </row>
    <row r="295" spans="1:9" s="4" customFormat="1">
      <c r="A295" s="5"/>
      <c r="C295" s="3"/>
      <c r="D295" s="2"/>
      <c r="E295" s="2"/>
      <c r="F295" s="2"/>
      <c r="G295" s="2"/>
      <c r="H295" s="2"/>
      <c r="I295" s="2"/>
    </row>
    <row r="296" spans="1:9" s="4" customFormat="1">
      <c r="A296" s="5"/>
      <c r="C296" s="3"/>
      <c r="D296" s="2"/>
      <c r="E296" s="2"/>
      <c r="F296" s="2"/>
      <c r="G296" s="2"/>
      <c r="H296" s="2"/>
      <c r="I296" s="2"/>
    </row>
    <row r="297" spans="1:9" s="4" customFormat="1">
      <c r="A297" s="5"/>
      <c r="C297" s="3"/>
      <c r="D297" s="2"/>
      <c r="E297" s="2"/>
      <c r="F297" s="2"/>
      <c r="G297" s="2"/>
      <c r="H297" s="2"/>
      <c r="I297" s="2"/>
    </row>
    <row r="298" spans="1:9" s="4" customFormat="1">
      <c r="A298" s="5"/>
      <c r="C298" s="3"/>
      <c r="D298" s="2"/>
      <c r="E298" s="2"/>
      <c r="F298" s="2"/>
      <c r="G298" s="2"/>
      <c r="H298" s="2"/>
      <c r="I298" s="2"/>
    </row>
    <row r="299" spans="1:9" s="4" customFormat="1">
      <c r="A299" s="5"/>
      <c r="C299" s="3"/>
      <c r="D299" s="2"/>
      <c r="E299" s="2"/>
      <c r="F299" s="2"/>
      <c r="G299" s="2"/>
      <c r="H299" s="2"/>
      <c r="I299" s="2"/>
    </row>
    <row r="300" spans="1:9" s="4" customFormat="1">
      <c r="A300" s="5"/>
      <c r="C300" s="3"/>
      <c r="D300" s="2"/>
      <c r="E300" s="2"/>
      <c r="F300" s="2"/>
      <c r="G300" s="2"/>
      <c r="H300" s="2"/>
      <c r="I300" s="2"/>
    </row>
    <row r="301" spans="1:9" s="4" customFormat="1">
      <c r="A301" s="5"/>
      <c r="C301" s="3"/>
      <c r="D301" s="2"/>
      <c r="E301" s="2"/>
      <c r="F301" s="2"/>
      <c r="G301" s="2"/>
      <c r="H301" s="2"/>
      <c r="I301" s="2"/>
    </row>
    <row r="302" spans="1:9" s="4" customFormat="1">
      <c r="A302" s="5"/>
      <c r="C302" s="3"/>
      <c r="D302" s="2"/>
      <c r="E302" s="2"/>
      <c r="F302" s="2"/>
      <c r="G302" s="2"/>
      <c r="H302" s="2"/>
      <c r="I302" s="2"/>
    </row>
    <row r="303" spans="1:9" s="4" customFormat="1">
      <c r="A303" s="5"/>
      <c r="C303" s="3"/>
      <c r="D303" s="2"/>
      <c r="E303" s="2"/>
      <c r="F303" s="2"/>
      <c r="G303" s="2"/>
      <c r="H303" s="2"/>
      <c r="I303" s="2"/>
    </row>
    <row r="304" spans="1:9" s="4" customFormat="1">
      <c r="A304" s="5"/>
      <c r="C304" s="3"/>
      <c r="D304" s="2"/>
      <c r="E304" s="2"/>
      <c r="F304" s="2"/>
      <c r="G304" s="2"/>
      <c r="H304" s="2"/>
      <c r="I304" s="2"/>
    </row>
    <row r="305" spans="1:9" s="4" customFormat="1">
      <c r="A305" s="5"/>
      <c r="C305" s="3"/>
      <c r="D305" s="2"/>
      <c r="E305" s="2"/>
      <c r="F305" s="2"/>
      <c r="G305" s="2"/>
      <c r="H305" s="2"/>
      <c r="I305" s="2"/>
    </row>
    <row r="306" spans="1:9" s="4" customFormat="1">
      <c r="A306" s="5"/>
      <c r="C306" s="3"/>
      <c r="D306" s="2"/>
      <c r="E306" s="2"/>
      <c r="F306" s="2"/>
      <c r="G306" s="2"/>
      <c r="H306" s="2"/>
      <c r="I306" s="2"/>
    </row>
    <row r="307" spans="1:9" s="4" customFormat="1">
      <c r="A307" s="5"/>
      <c r="C307" s="3"/>
      <c r="D307" s="2"/>
      <c r="E307" s="2"/>
      <c r="F307" s="2"/>
      <c r="G307" s="2"/>
      <c r="H307" s="2"/>
      <c r="I307" s="2"/>
    </row>
    <row r="308" spans="1:9" s="4" customFormat="1">
      <c r="A308" s="5"/>
      <c r="C308" s="3"/>
      <c r="D308" s="2"/>
      <c r="E308" s="2"/>
      <c r="F308" s="2"/>
      <c r="G308" s="2"/>
      <c r="H308" s="2"/>
      <c r="I308" s="2"/>
    </row>
    <row r="309" spans="1:9" s="4" customFormat="1">
      <c r="A309" s="5"/>
      <c r="C309" s="3"/>
      <c r="D309" s="2"/>
      <c r="E309" s="2"/>
      <c r="F309" s="2"/>
      <c r="G309" s="2"/>
      <c r="H309" s="2"/>
      <c r="I309" s="2"/>
    </row>
    <row r="310" spans="1:9" s="4" customFormat="1">
      <c r="A310" s="5"/>
      <c r="C310" s="3"/>
      <c r="D310" s="2"/>
      <c r="E310" s="2"/>
      <c r="F310" s="2"/>
      <c r="G310" s="2"/>
      <c r="H310" s="2"/>
      <c r="I310" s="2"/>
    </row>
    <row r="311" spans="1:9" s="4" customFormat="1">
      <c r="A311" s="5"/>
      <c r="C311" s="3"/>
      <c r="D311" s="2"/>
      <c r="E311" s="2"/>
      <c r="F311" s="2"/>
      <c r="G311" s="2"/>
      <c r="H311" s="2"/>
      <c r="I311" s="2"/>
    </row>
    <row r="312" spans="1:9" s="4" customFormat="1">
      <c r="A312" s="5"/>
      <c r="C312" s="3"/>
      <c r="D312" s="2"/>
      <c r="E312" s="2"/>
      <c r="F312" s="2"/>
      <c r="G312" s="2"/>
      <c r="H312" s="2"/>
      <c r="I312" s="2"/>
    </row>
    <row r="313" spans="1:9" s="4" customFormat="1">
      <c r="A313" s="5"/>
      <c r="C313" s="3"/>
      <c r="D313" s="2"/>
      <c r="E313" s="2"/>
      <c r="F313" s="2"/>
      <c r="G313" s="2"/>
      <c r="H313" s="2"/>
      <c r="I313" s="2"/>
    </row>
    <row r="314" spans="1:9" s="4" customFormat="1">
      <c r="A314" s="5"/>
      <c r="C314" s="3"/>
      <c r="D314" s="2"/>
      <c r="E314" s="2"/>
      <c r="F314" s="2"/>
      <c r="G314" s="2"/>
      <c r="H314" s="2"/>
      <c r="I314" s="2"/>
    </row>
    <row r="315" spans="1:9" s="4" customFormat="1">
      <c r="A315" s="5"/>
      <c r="C315" s="3"/>
      <c r="D315" s="2"/>
      <c r="E315" s="2"/>
      <c r="F315" s="2"/>
      <c r="G315" s="2"/>
      <c r="H315" s="2"/>
      <c r="I315" s="2"/>
    </row>
    <row r="316" spans="1:9" s="4" customFormat="1">
      <c r="A316" s="5"/>
      <c r="C316" s="3"/>
      <c r="D316" s="2"/>
      <c r="E316" s="2"/>
      <c r="F316" s="2"/>
      <c r="G316" s="2"/>
      <c r="H316" s="2"/>
      <c r="I316" s="2"/>
    </row>
    <row r="317" spans="1:9" s="4" customFormat="1">
      <c r="A317" s="5"/>
      <c r="C317" s="3"/>
      <c r="D317" s="2"/>
      <c r="E317" s="2"/>
      <c r="F317" s="2"/>
      <c r="G317" s="2"/>
      <c r="H317" s="2"/>
      <c r="I317" s="2"/>
    </row>
    <row r="318" spans="1:9" s="4" customFormat="1">
      <c r="A318" s="5"/>
      <c r="C318" s="3"/>
      <c r="D318" s="2"/>
      <c r="E318" s="2"/>
      <c r="F318" s="2"/>
      <c r="G318" s="2"/>
      <c r="H318" s="2"/>
      <c r="I318" s="2"/>
    </row>
    <row r="319" spans="1:9" s="4" customFormat="1">
      <c r="A319" s="5"/>
      <c r="C319" s="3"/>
      <c r="D319" s="2"/>
      <c r="E319" s="2"/>
      <c r="F319" s="2"/>
      <c r="G319" s="2"/>
      <c r="H319" s="2"/>
      <c r="I319" s="2"/>
    </row>
    <row r="320" spans="1:9" s="4" customFormat="1">
      <c r="A320" s="5"/>
      <c r="C320" s="3"/>
      <c r="D320" s="2"/>
      <c r="E320" s="2"/>
      <c r="F320" s="2"/>
      <c r="G320" s="2"/>
      <c r="H320" s="2"/>
      <c r="I320" s="2"/>
    </row>
    <row r="321" spans="1:9" s="4" customFormat="1">
      <c r="A321" s="5"/>
      <c r="C321" s="3"/>
      <c r="D321" s="2"/>
      <c r="E321" s="2"/>
      <c r="F321" s="2"/>
      <c r="G321" s="2"/>
      <c r="H321" s="2"/>
      <c r="I321" s="2"/>
    </row>
    <row r="322" spans="1:9" s="4" customFormat="1">
      <c r="A322" s="5"/>
      <c r="C322" s="3"/>
      <c r="D322" s="2"/>
      <c r="E322" s="2"/>
      <c r="F322" s="2"/>
      <c r="G322" s="2"/>
      <c r="H322" s="2"/>
      <c r="I322" s="2"/>
    </row>
    <row r="323" spans="1:9" s="4" customFormat="1">
      <c r="A323" s="5"/>
      <c r="C323" s="3"/>
      <c r="D323" s="2"/>
      <c r="E323" s="2"/>
      <c r="F323" s="2"/>
      <c r="G323" s="2"/>
      <c r="H323" s="2"/>
      <c r="I323" s="2"/>
    </row>
    <row r="324" spans="1:9" s="4" customFormat="1">
      <c r="A324" s="5"/>
      <c r="C324" s="3"/>
      <c r="D324" s="2"/>
      <c r="E324" s="2"/>
      <c r="F324" s="2"/>
      <c r="G324" s="2"/>
      <c r="H324" s="2"/>
      <c r="I324" s="2"/>
    </row>
    <row r="325" spans="1:9" s="4" customFormat="1">
      <c r="A325" s="5"/>
      <c r="C325" s="3"/>
      <c r="D325" s="2"/>
      <c r="E325" s="2"/>
      <c r="F325" s="2"/>
      <c r="G325" s="2"/>
      <c r="H325" s="2"/>
      <c r="I325" s="2"/>
    </row>
    <row r="326" spans="1:9" s="4" customFormat="1">
      <c r="A326" s="5"/>
      <c r="C326" s="3"/>
      <c r="D326" s="2"/>
      <c r="E326" s="2"/>
      <c r="F326" s="2"/>
      <c r="G326" s="2"/>
      <c r="H326" s="2"/>
      <c r="I326" s="2"/>
    </row>
    <row r="327" spans="1:9" s="4" customFormat="1">
      <c r="A327" s="5"/>
      <c r="C327" s="3"/>
      <c r="D327" s="2"/>
      <c r="E327" s="2"/>
      <c r="F327" s="2"/>
      <c r="G327" s="2"/>
      <c r="H327" s="2"/>
      <c r="I327" s="2"/>
    </row>
    <row r="328" spans="1:9" s="4" customFormat="1">
      <c r="A328" s="5"/>
      <c r="C328" s="3"/>
      <c r="D328" s="2"/>
      <c r="E328" s="2"/>
      <c r="F328" s="2"/>
      <c r="G328" s="2"/>
      <c r="H328" s="2"/>
      <c r="I328" s="2"/>
    </row>
    <row r="329" spans="1:9" s="4" customFormat="1">
      <c r="A329" s="5"/>
      <c r="C329" s="3"/>
      <c r="D329" s="2"/>
      <c r="E329" s="2"/>
      <c r="F329" s="2"/>
      <c r="G329" s="2"/>
      <c r="H329" s="2"/>
      <c r="I329" s="2"/>
    </row>
    <row r="330" spans="1:9" s="4" customFormat="1">
      <c r="A330" s="5"/>
      <c r="C330" s="3"/>
      <c r="D330" s="2"/>
      <c r="E330" s="2"/>
      <c r="F330" s="2"/>
      <c r="G330" s="2"/>
      <c r="H330" s="2"/>
      <c r="I330" s="2"/>
    </row>
    <row r="331" spans="1:9" s="4" customFormat="1">
      <c r="A331" s="5"/>
      <c r="C331" s="3"/>
      <c r="D331" s="2"/>
      <c r="E331" s="2"/>
      <c r="F331" s="2"/>
      <c r="G331" s="2"/>
      <c r="H331" s="2"/>
      <c r="I331" s="2"/>
    </row>
    <row r="332" spans="1:9" s="4" customFormat="1">
      <c r="A332" s="5"/>
      <c r="C332" s="3"/>
      <c r="D332" s="2"/>
      <c r="E332" s="2"/>
      <c r="F332" s="2"/>
      <c r="G332" s="2"/>
      <c r="H332" s="2"/>
      <c r="I332" s="2"/>
    </row>
    <row r="333" spans="1:9" s="4" customFormat="1">
      <c r="A333" s="5"/>
      <c r="C333" s="3"/>
      <c r="D333" s="2"/>
      <c r="E333" s="2"/>
      <c r="F333" s="2"/>
      <c r="G333" s="2"/>
      <c r="H333" s="2"/>
      <c r="I333" s="2"/>
    </row>
    <row r="334" spans="1:9" s="4" customFormat="1">
      <c r="A334" s="5"/>
      <c r="C334" s="3"/>
      <c r="D334" s="2"/>
      <c r="E334" s="2"/>
      <c r="F334" s="2"/>
      <c r="G334" s="2"/>
      <c r="H334" s="2"/>
      <c r="I334" s="2"/>
    </row>
    <row r="335" spans="1:9" s="4" customFormat="1">
      <c r="A335" s="5"/>
      <c r="C335" s="3"/>
      <c r="D335" s="2"/>
      <c r="E335" s="2"/>
      <c r="F335" s="2"/>
      <c r="G335" s="2"/>
      <c r="H335" s="2"/>
      <c r="I335" s="2"/>
    </row>
    <row r="336" spans="1:9" s="4" customFormat="1">
      <c r="A336" s="5"/>
      <c r="C336" s="3"/>
      <c r="D336" s="2"/>
      <c r="E336" s="2"/>
      <c r="F336" s="2"/>
      <c r="G336" s="2"/>
      <c r="H336" s="2"/>
      <c r="I336" s="2"/>
    </row>
    <row r="337" spans="1:9" s="4" customFormat="1">
      <c r="A337" s="5"/>
      <c r="C337" s="3"/>
      <c r="D337" s="2"/>
      <c r="E337" s="2"/>
      <c r="F337" s="2"/>
      <c r="G337" s="2"/>
      <c r="H337" s="2"/>
      <c r="I337" s="2"/>
    </row>
    <row r="338" spans="1:9" s="4" customFormat="1">
      <c r="A338" s="5"/>
      <c r="C338" s="3"/>
      <c r="D338" s="2"/>
      <c r="E338" s="2"/>
      <c r="F338" s="2"/>
      <c r="G338" s="2"/>
      <c r="H338" s="2"/>
      <c r="I338" s="2"/>
    </row>
    <row r="339" spans="1:9" s="4" customFormat="1">
      <c r="A339" s="5"/>
      <c r="C339" s="3"/>
      <c r="D339" s="2"/>
      <c r="E339" s="2"/>
      <c r="F339" s="2"/>
      <c r="G339" s="2"/>
      <c r="H339" s="2"/>
      <c r="I339" s="2"/>
    </row>
    <row r="340" spans="1:9" s="4" customFormat="1">
      <c r="A340" s="5"/>
      <c r="C340" s="3"/>
      <c r="D340" s="2"/>
      <c r="E340" s="2"/>
      <c r="F340" s="2"/>
      <c r="G340" s="2"/>
      <c r="H340" s="2"/>
      <c r="I340" s="2"/>
    </row>
    <row r="341" spans="1:9" s="4" customFormat="1">
      <c r="A341" s="5"/>
      <c r="C341" s="3"/>
      <c r="D341" s="2"/>
      <c r="E341" s="2"/>
      <c r="F341" s="2"/>
      <c r="G341" s="2"/>
      <c r="H341" s="2"/>
      <c r="I341" s="2"/>
    </row>
    <row r="342" spans="1:9" s="4" customFormat="1">
      <c r="A342" s="5"/>
      <c r="C342" s="3"/>
      <c r="D342" s="2"/>
      <c r="E342" s="2"/>
      <c r="F342" s="2"/>
      <c r="G342" s="2"/>
      <c r="H342" s="2"/>
      <c r="I342" s="2"/>
    </row>
    <row r="343" spans="1:9" s="4" customFormat="1">
      <c r="A343" s="5"/>
      <c r="C343" s="3"/>
      <c r="D343" s="2"/>
      <c r="E343" s="2"/>
      <c r="F343" s="2"/>
      <c r="G343" s="2"/>
      <c r="H343" s="2"/>
      <c r="I343" s="2"/>
    </row>
    <row r="344" spans="1:9" s="4" customFormat="1">
      <c r="A344" s="5"/>
      <c r="C344" s="3"/>
      <c r="D344" s="2"/>
      <c r="E344" s="2"/>
      <c r="F344" s="2"/>
      <c r="G344" s="2"/>
      <c r="H344" s="2"/>
      <c r="I344" s="2"/>
    </row>
    <row r="345" spans="1:9" s="4" customFormat="1">
      <c r="A345" s="5"/>
      <c r="C345" s="3"/>
      <c r="D345" s="2"/>
      <c r="E345" s="2"/>
      <c r="F345" s="2"/>
      <c r="G345" s="2"/>
      <c r="H345" s="2"/>
      <c r="I345" s="2"/>
    </row>
    <row r="346" spans="1:9" s="4" customFormat="1">
      <c r="A346" s="5"/>
      <c r="C346" s="3"/>
      <c r="D346" s="2"/>
      <c r="E346" s="2"/>
      <c r="F346" s="2"/>
      <c r="G346" s="2"/>
      <c r="H346" s="2"/>
      <c r="I346" s="2"/>
    </row>
    <row r="347" spans="1:9" s="4" customFormat="1">
      <c r="A347" s="5"/>
      <c r="C347" s="3"/>
      <c r="D347" s="2"/>
      <c r="E347" s="2"/>
      <c r="F347" s="2"/>
      <c r="G347" s="2"/>
      <c r="H347" s="2"/>
      <c r="I347" s="2"/>
    </row>
    <row r="348" spans="1:9" s="4" customFormat="1">
      <c r="A348" s="5"/>
      <c r="C348" s="3"/>
      <c r="D348" s="2"/>
      <c r="E348" s="2"/>
      <c r="F348" s="2"/>
      <c r="G348" s="2"/>
      <c r="H348" s="2"/>
      <c r="I348" s="2"/>
    </row>
    <row r="349" spans="1:9" s="4" customFormat="1">
      <c r="A349" s="5"/>
      <c r="C349" s="3"/>
      <c r="D349" s="2"/>
      <c r="E349" s="2"/>
      <c r="F349" s="2"/>
      <c r="G349" s="2"/>
      <c r="H349" s="2"/>
      <c r="I349" s="2"/>
    </row>
    <row r="350" spans="1:9" s="4" customFormat="1">
      <c r="A350" s="5"/>
      <c r="C350" s="3"/>
      <c r="D350" s="2"/>
      <c r="E350" s="2"/>
      <c r="F350" s="2"/>
      <c r="G350" s="2"/>
      <c r="H350" s="2"/>
      <c r="I350" s="2"/>
    </row>
    <row r="351" spans="1:9" s="4" customFormat="1">
      <c r="A351" s="5"/>
      <c r="C351" s="3"/>
      <c r="D351" s="2"/>
      <c r="E351" s="2"/>
      <c r="F351" s="2"/>
      <c r="G351" s="2"/>
      <c r="H351" s="2"/>
      <c r="I351" s="2"/>
    </row>
    <row r="352" spans="1:9" s="4" customFormat="1">
      <c r="A352" s="5"/>
      <c r="C352" s="3"/>
      <c r="D352" s="2"/>
      <c r="E352" s="2"/>
      <c r="F352" s="2"/>
      <c r="G352" s="2"/>
      <c r="H352" s="2"/>
      <c r="I352" s="2"/>
    </row>
    <row r="353" spans="1:9" s="4" customFormat="1">
      <c r="A353" s="5"/>
      <c r="C353" s="3"/>
      <c r="D353" s="2"/>
      <c r="E353" s="2"/>
      <c r="F353" s="2"/>
      <c r="G353" s="2"/>
      <c r="H353" s="2"/>
      <c r="I353" s="2"/>
    </row>
    <row r="354" spans="1:9" s="4" customFormat="1">
      <c r="A354" s="5"/>
      <c r="C354" s="3"/>
      <c r="D354" s="2"/>
      <c r="E354" s="2"/>
      <c r="F354" s="2"/>
      <c r="G354" s="2"/>
      <c r="H354" s="2"/>
      <c r="I354" s="2"/>
    </row>
    <row r="355" spans="1:9" s="4" customFormat="1">
      <c r="A355" s="5"/>
      <c r="C355" s="3"/>
      <c r="D355" s="2"/>
      <c r="E355" s="2"/>
      <c r="F355" s="2"/>
      <c r="G355" s="2"/>
      <c r="H355" s="2"/>
      <c r="I355" s="2"/>
    </row>
    <row r="356" spans="1:9" s="4" customFormat="1">
      <c r="A356" s="5"/>
      <c r="C356" s="3"/>
      <c r="D356" s="2"/>
      <c r="E356" s="2"/>
      <c r="F356" s="2"/>
      <c r="G356" s="2"/>
      <c r="H356" s="2"/>
      <c r="I356" s="2"/>
    </row>
    <row r="357" spans="1:9" s="4" customFormat="1">
      <c r="A357" s="5"/>
      <c r="C357" s="3"/>
      <c r="D357" s="2"/>
      <c r="E357" s="2"/>
      <c r="F357" s="2"/>
      <c r="G357" s="2"/>
      <c r="H357" s="2"/>
      <c r="I357" s="2"/>
    </row>
    <row r="358" spans="1:9" s="4" customFormat="1">
      <c r="A358" s="5"/>
      <c r="C358" s="3"/>
      <c r="D358" s="2"/>
      <c r="E358" s="2"/>
      <c r="F358" s="2"/>
      <c r="G358" s="2"/>
      <c r="H358" s="2"/>
      <c r="I358" s="2"/>
    </row>
    <row r="359" spans="1:9" s="4" customFormat="1">
      <c r="A359" s="5"/>
      <c r="C359" s="3"/>
      <c r="D359" s="2"/>
      <c r="E359" s="2"/>
      <c r="F359" s="2"/>
      <c r="G359" s="2"/>
      <c r="H359" s="2"/>
      <c r="I359" s="2"/>
    </row>
    <row r="360" spans="1:9" s="4" customFormat="1">
      <c r="A360" s="5"/>
      <c r="C360" s="3"/>
      <c r="D360" s="2"/>
      <c r="E360" s="2"/>
      <c r="F360" s="2"/>
      <c r="G360" s="2"/>
      <c r="H360" s="2"/>
      <c r="I360" s="2"/>
    </row>
    <row r="361" spans="1:9" s="4" customFormat="1">
      <c r="A361" s="5"/>
      <c r="C361" s="3"/>
      <c r="D361" s="2"/>
      <c r="E361" s="2"/>
      <c r="F361" s="2"/>
      <c r="G361" s="2"/>
      <c r="H361" s="2"/>
      <c r="I361" s="2"/>
    </row>
    <row r="362" spans="1:9" s="4" customFormat="1">
      <c r="A362" s="5"/>
      <c r="C362" s="3"/>
      <c r="D362" s="2"/>
      <c r="E362" s="2"/>
      <c r="F362" s="2"/>
      <c r="G362" s="2"/>
      <c r="H362" s="2"/>
      <c r="I362" s="2"/>
    </row>
    <row r="363" spans="1:9" s="4" customFormat="1">
      <c r="A363" s="5"/>
      <c r="C363" s="3"/>
      <c r="D363" s="2"/>
      <c r="E363" s="2"/>
      <c r="F363" s="2"/>
      <c r="G363" s="2"/>
      <c r="H363" s="2"/>
      <c r="I363" s="2"/>
    </row>
    <row r="364" spans="1:9" s="4" customFormat="1">
      <c r="A364" s="5"/>
      <c r="C364" s="3"/>
      <c r="D364" s="2"/>
      <c r="E364" s="2"/>
      <c r="F364" s="2"/>
      <c r="G364" s="2"/>
      <c r="H364" s="2"/>
      <c r="I364" s="2"/>
    </row>
    <row r="365" spans="1:9" s="4" customFormat="1">
      <c r="A365" s="5"/>
      <c r="C365" s="3"/>
      <c r="D365" s="2"/>
      <c r="E365" s="2"/>
      <c r="F365" s="2"/>
      <c r="G365" s="2"/>
      <c r="H365" s="2"/>
      <c r="I365" s="2"/>
    </row>
    <row r="366" spans="1:9" s="4" customFormat="1">
      <c r="A366" s="5"/>
      <c r="C366" s="3"/>
      <c r="D366" s="2"/>
      <c r="E366" s="2"/>
      <c r="F366" s="2"/>
      <c r="G366" s="2"/>
      <c r="H366" s="2"/>
      <c r="I366" s="2"/>
    </row>
    <row r="367" spans="1:9" s="4" customFormat="1">
      <c r="A367" s="5"/>
      <c r="C367" s="3"/>
      <c r="D367" s="2"/>
      <c r="E367" s="2"/>
      <c r="F367" s="2"/>
      <c r="G367" s="2"/>
      <c r="H367" s="2"/>
      <c r="I367" s="2"/>
    </row>
    <row r="368" spans="1:9" s="4" customFormat="1">
      <c r="A368" s="5"/>
      <c r="C368" s="3"/>
      <c r="D368" s="2"/>
      <c r="E368" s="2"/>
      <c r="F368" s="2"/>
      <c r="G368" s="2"/>
      <c r="H368" s="2"/>
      <c r="I368" s="2"/>
    </row>
    <row r="369" spans="1:9" s="4" customFormat="1">
      <c r="A369" s="5"/>
      <c r="C369" s="3"/>
      <c r="D369" s="2"/>
      <c r="E369" s="2"/>
      <c r="F369" s="2"/>
      <c r="G369" s="2"/>
      <c r="H369" s="2"/>
      <c r="I369" s="2"/>
    </row>
    <row r="370" spans="1:9" s="4" customFormat="1">
      <c r="A370" s="5"/>
      <c r="C370" s="3"/>
      <c r="D370" s="2"/>
      <c r="E370" s="2"/>
      <c r="F370" s="2"/>
      <c r="G370" s="2"/>
      <c r="H370" s="2"/>
      <c r="I370" s="2"/>
    </row>
    <row r="371" spans="1:9" s="4" customFormat="1">
      <c r="A371" s="5"/>
      <c r="C371" s="3"/>
      <c r="D371" s="2"/>
      <c r="E371" s="2"/>
      <c r="F371" s="2"/>
      <c r="G371" s="2"/>
      <c r="H371" s="2"/>
      <c r="I371" s="2"/>
    </row>
    <row r="372" spans="1:9" s="4" customFormat="1">
      <c r="A372" s="5"/>
      <c r="C372" s="3"/>
      <c r="D372" s="2"/>
      <c r="E372" s="2"/>
      <c r="F372" s="2"/>
      <c r="G372" s="2"/>
      <c r="H372" s="2"/>
      <c r="I372" s="2"/>
    </row>
    <row r="373" spans="1:9" s="4" customFormat="1">
      <c r="A373" s="5"/>
      <c r="C373" s="3"/>
      <c r="D373" s="2"/>
      <c r="E373" s="2"/>
      <c r="F373" s="2"/>
      <c r="G373" s="2"/>
      <c r="H373" s="2"/>
      <c r="I373" s="2"/>
    </row>
    <row r="374" spans="1:9" s="4" customFormat="1">
      <c r="A374" s="5"/>
      <c r="C374" s="3"/>
      <c r="D374" s="2"/>
      <c r="E374" s="2"/>
      <c r="F374" s="2"/>
      <c r="G374" s="2"/>
      <c r="H374" s="2"/>
      <c r="I374" s="2"/>
    </row>
    <row r="375" spans="1:9" s="4" customFormat="1">
      <c r="A375" s="5"/>
      <c r="C375" s="3"/>
      <c r="D375" s="2"/>
      <c r="E375" s="2"/>
      <c r="F375" s="2"/>
      <c r="G375" s="2"/>
      <c r="H375" s="2"/>
      <c r="I375" s="2"/>
    </row>
    <row r="376" spans="1:9" s="4" customFormat="1">
      <c r="A376" s="5"/>
      <c r="C376" s="3"/>
      <c r="D376" s="2"/>
      <c r="E376" s="2"/>
      <c r="F376" s="2"/>
      <c r="G376" s="2"/>
      <c r="H376" s="2"/>
      <c r="I376" s="2"/>
    </row>
    <row r="377" spans="1:9" s="4" customFormat="1">
      <c r="A377" s="5"/>
      <c r="C377" s="3"/>
      <c r="D377" s="2"/>
      <c r="E377" s="2"/>
      <c r="F377" s="2"/>
      <c r="G377" s="2"/>
      <c r="H377" s="2"/>
      <c r="I377" s="2"/>
    </row>
    <row r="378" spans="1:9" s="4" customFormat="1">
      <c r="A378" s="5"/>
      <c r="C378" s="3"/>
      <c r="D378" s="2"/>
      <c r="E378" s="2"/>
      <c r="F378" s="2"/>
      <c r="G378" s="2"/>
      <c r="H378" s="2"/>
      <c r="I378" s="2"/>
    </row>
    <row r="379" spans="1:9" s="4" customFormat="1">
      <c r="A379" s="5"/>
      <c r="C379" s="3"/>
      <c r="D379" s="2"/>
      <c r="E379" s="2"/>
      <c r="F379" s="2"/>
      <c r="G379" s="2"/>
      <c r="H379" s="2"/>
      <c r="I379" s="2"/>
    </row>
    <row r="380" spans="1:9" s="4" customFormat="1">
      <c r="A380" s="5"/>
      <c r="C380" s="3"/>
      <c r="D380" s="2"/>
      <c r="E380" s="2"/>
      <c r="F380" s="2"/>
      <c r="G380" s="2"/>
      <c r="H380" s="2"/>
      <c r="I380" s="2"/>
    </row>
    <row r="381" spans="1:9" s="4" customFormat="1">
      <c r="A381" s="5"/>
      <c r="C381" s="3"/>
      <c r="D381" s="2"/>
      <c r="E381" s="2"/>
      <c r="F381" s="2"/>
      <c r="G381" s="2"/>
      <c r="H381" s="2"/>
      <c r="I381" s="2"/>
    </row>
    <row r="382" spans="1:9" s="4" customFormat="1">
      <c r="A382" s="5"/>
      <c r="C382" s="3"/>
      <c r="D382" s="2"/>
      <c r="E382" s="2"/>
      <c r="F382" s="2"/>
      <c r="G382" s="2"/>
      <c r="H382" s="2"/>
      <c r="I382" s="2"/>
    </row>
    <row r="383" spans="1:9" s="4" customFormat="1">
      <c r="A383" s="5"/>
      <c r="C383" s="3"/>
      <c r="D383" s="2"/>
      <c r="E383" s="2"/>
      <c r="F383" s="2"/>
      <c r="G383" s="2"/>
      <c r="H383" s="2"/>
      <c r="I383" s="2"/>
    </row>
    <row r="384" spans="1:9" s="4" customFormat="1">
      <c r="A384" s="5"/>
      <c r="C384" s="3"/>
      <c r="D384" s="2"/>
      <c r="E384" s="2"/>
      <c r="F384" s="2"/>
      <c r="G384" s="2"/>
      <c r="H384" s="2"/>
      <c r="I384" s="2"/>
    </row>
    <row r="385" spans="1:9" s="4" customFormat="1">
      <c r="A385" s="5"/>
      <c r="C385" s="3"/>
      <c r="D385" s="2"/>
      <c r="E385" s="2"/>
      <c r="F385" s="2"/>
      <c r="G385" s="2"/>
      <c r="H385" s="2"/>
      <c r="I385" s="2"/>
    </row>
    <row r="386" spans="1:9" s="4" customFormat="1">
      <c r="A386" s="5"/>
      <c r="C386" s="3"/>
      <c r="D386" s="2"/>
      <c r="E386" s="2"/>
      <c r="F386" s="2"/>
      <c r="G386" s="2"/>
      <c r="H386" s="2"/>
      <c r="I386" s="2"/>
    </row>
    <row r="387" spans="1:9" s="4" customFormat="1">
      <c r="A387" s="5"/>
      <c r="C387" s="3"/>
      <c r="D387" s="2"/>
      <c r="E387" s="2"/>
      <c r="F387" s="2"/>
      <c r="G387" s="2"/>
      <c r="H387" s="2"/>
      <c r="I387" s="2"/>
    </row>
    <row r="388" spans="1:9" s="4" customFormat="1">
      <c r="A388" s="5"/>
      <c r="C388" s="3"/>
      <c r="D388" s="2"/>
      <c r="E388" s="2"/>
      <c r="F388" s="2"/>
      <c r="G388" s="2"/>
      <c r="H388" s="2"/>
      <c r="I388" s="2"/>
    </row>
    <row r="389" spans="1:9" s="4" customFormat="1">
      <c r="A389" s="5"/>
      <c r="C389" s="3"/>
      <c r="D389" s="2"/>
      <c r="E389" s="2"/>
      <c r="F389" s="2"/>
      <c r="G389" s="2"/>
      <c r="H389" s="2"/>
      <c r="I389" s="2"/>
    </row>
  </sheetData>
  <sheetProtection password="B5FE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zoomScaleNormal="100" workbookViewId="0">
      <selection activeCell="AW12" sqref="AW12"/>
    </sheetView>
  </sheetViews>
  <sheetFormatPr defaultColWidth="9.42578125" defaultRowHeight="12"/>
  <cols>
    <col min="1" max="1" width="9.42578125" style="211" customWidth="1"/>
    <col min="2" max="2" width="9.42578125" style="203" customWidth="1"/>
    <col min="3" max="256" width="9.42578125" style="195"/>
    <col min="257" max="258" width="9.42578125" style="195" customWidth="1"/>
    <col min="259" max="512" width="9.42578125" style="195"/>
    <col min="513" max="514" width="9.42578125" style="195" customWidth="1"/>
    <col min="515" max="768" width="9.42578125" style="195"/>
    <col min="769" max="770" width="9.42578125" style="195" customWidth="1"/>
    <col min="771" max="1024" width="9.42578125" style="195"/>
    <col min="1025" max="1026" width="9.42578125" style="195" customWidth="1"/>
    <col min="1027" max="1280" width="9.42578125" style="195"/>
    <col min="1281" max="1282" width="9.42578125" style="195" customWidth="1"/>
    <col min="1283" max="1536" width="9.42578125" style="195"/>
    <col min="1537" max="1538" width="9.42578125" style="195" customWidth="1"/>
    <col min="1539" max="1792" width="9.42578125" style="195"/>
    <col min="1793" max="1794" width="9.42578125" style="195" customWidth="1"/>
    <col min="1795" max="2048" width="9.42578125" style="195"/>
    <col min="2049" max="2050" width="9.42578125" style="195" customWidth="1"/>
    <col min="2051" max="2304" width="9.42578125" style="195"/>
    <col min="2305" max="2306" width="9.42578125" style="195" customWidth="1"/>
    <col min="2307" max="2560" width="9.42578125" style="195"/>
    <col min="2561" max="2562" width="9.42578125" style="195" customWidth="1"/>
    <col min="2563" max="2816" width="9.42578125" style="195"/>
    <col min="2817" max="2818" width="9.42578125" style="195" customWidth="1"/>
    <col min="2819" max="3072" width="9.42578125" style="195"/>
    <col min="3073" max="3074" width="9.42578125" style="195" customWidth="1"/>
    <col min="3075" max="3328" width="9.42578125" style="195"/>
    <col min="3329" max="3330" width="9.42578125" style="195" customWidth="1"/>
    <col min="3331" max="3584" width="9.42578125" style="195"/>
    <col min="3585" max="3586" width="9.42578125" style="195" customWidth="1"/>
    <col min="3587" max="3840" width="9.42578125" style="195"/>
    <col min="3841" max="3842" width="9.42578125" style="195" customWidth="1"/>
    <col min="3843" max="4096" width="9.42578125" style="195"/>
    <col min="4097" max="4098" width="9.42578125" style="195" customWidth="1"/>
    <col min="4099" max="4352" width="9.42578125" style="195"/>
    <col min="4353" max="4354" width="9.42578125" style="195" customWidth="1"/>
    <col min="4355" max="4608" width="9.42578125" style="195"/>
    <col min="4609" max="4610" width="9.42578125" style="195" customWidth="1"/>
    <col min="4611" max="4864" width="9.42578125" style="195"/>
    <col min="4865" max="4866" width="9.42578125" style="195" customWidth="1"/>
    <col min="4867" max="5120" width="9.42578125" style="195"/>
    <col min="5121" max="5122" width="9.42578125" style="195" customWidth="1"/>
    <col min="5123" max="5376" width="9.42578125" style="195"/>
    <col min="5377" max="5378" width="9.42578125" style="195" customWidth="1"/>
    <col min="5379" max="5632" width="9.42578125" style="195"/>
    <col min="5633" max="5634" width="9.42578125" style="195" customWidth="1"/>
    <col min="5635" max="5888" width="9.42578125" style="195"/>
    <col min="5889" max="5890" width="9.42578125" style="195" customWidth="1"/>
    <col min="5891" max="6144" width="9.42578125" style="195"/>
    <col min="6145" max="6146" width="9.42578125" style="195" customWidth="1"/>
    <col min="6147" max="6400" width="9.42578125" style="195"/>
    <col min="6401" max="6402" width="9.42578125" style="195" customWidth="1"/>
    <col min="6403" max="6656" width="9.42578125" style="195"/>
    <col min="6657" max="6658" width="9.42578125" style="195" customWidth="1"/>
    <col min="6659" max="6912" width="9.42578125" style="195"/>
    <col min="6913" max="6914" width="9.42578125" style="195" customWidth="1"/>
    <col min="6915" max="7168" width="9.42578125" style="195"/>
    <col min="7169" max="7170" width="9.42578125" style="195" customWidth="1"/>
    <col min="7171" max="7424" width="9.42578125" style="195"/>
    <col min="7425" max="7426" width="9.42578125" style="195" customWidth="1"/>
    <col min="7427" max="7680" width="9.42578125" style="195"/>
    <col min="7681" max="7682" width="9.42578125" style="195" customWidth="1"/>
    <col min="7683" max="7936" width="9.42578125" style="195"/>
    <col min="7937" max="7938" width="9.42578125" style="195" customWidth="1"/>
    <col min="7939" max="8192" width="9.42578125" style="195"/>
    <col min="8193" max="8194" width="9.42578125" style="195" customWidth="1"/>
    <col min="8195" max="8448" width="9.42578125" style="195"/>
    <col min="8449" max="8450" width="9.42578125" style="195" customWidth="1"/>
    <col min="8451" max="8704" width="9.42578125" style="195"/>
    <col min="8705" max="8706" width="9.42578125" style="195" customWidth="1"/>
    <col min="8707" max="8960" width="9.42578125" style="195"/>
    <col min="8961" max="8962" width="9.42578125" style="195" customWidth="1"/>
    <col min="8963" max="9216" width="9.42578125" style="195"/>
    <col min="9217" max="9218" width="9.42578125" style="195" customWidth="1"/>
    <col min="9219" max="9472" width="9.42578125" style="195"/>
    <col min="9473" max="9474" width="9.42578125" style="195" customWidth="1"/>
    <col min="9475" max="9728" width="9.42578125" style="195"/>
    <col min="9729" max="9730" width="9.42578125" style="195" customWidth="1"/>
    <col min="9731" max="9984" width="9.42578125" style="195"/>
    <col min="9985" max="9986" width="9.42578125" style="195" customWidth="1"/>
    <col min="9987" max="10240" width="9.42578125" style="195"/>
    <col min="10241" max="10242" width="9.42578125" style="195" customWidth="1"/>
    <col min="10243" max="10496" width="9.42578125" style="195"/>
    <col min="10497" max="10498" width="9.42578125" style="195" customWidth="1"/>
    <col min="10499" max="10752" width="9.42578125" style="195"/>
    <col min="10753" max="10754" width="9.42578125" style="195" customWidth="1"/>
    <col min="10755" max="11008" width="9.42578125" style="195"/>
    <col min="11009" max="11010" width="9.42578125" style="195" customWidth="1"/>
    <col min="11011" max="11264" width="9.42578125" style="195"/>
    <col min="11265" max="11266" width="9.42578125" style="195" customWidth="1"/>
    <col min="11267" max="11520" width="9.42578125" style="195"/>
    <col min="11521" max="11522" width="9.42578125" style="195" customWidth="1"/>
    <col min="11523" max="11776" width="9.42578125" style="195"/>
    <col min="11777" max="11778" width="9.42578125" style="195" customWidth="1"/>
    <col min="11779" max="12032" width="9.42578125" style="195"/>
    <col min="12033" max="12034" width="9.42578125" style="195" customWidth="1"/>
    <col min="12035" max="12288" width="9.42578125" style="195"/>
    <col min="12289" max="12290" width="9.42578125" style="195" customWidth="1"/>
    <col min="12291" max="12544" width="9.42578125" style="195"/>
    <col min="12545" max="12546" width="9.42578125" style="195" customWidth="1"/>
    <col min="12547" max="12800" width="9.42578125" style="195"/>
    <col min="12801" max="12802" width="9.42578125" style="195" customWidth="1"/>
    <col min="12803" max="13056" width="9.42578125" style="195"/>
    <col min="13057" max="13058" width="9.42578125" style="195" customWidth="1"/>
    <col min="13059" max="13312" width="9.42578125" style="195"/>
    <col min="13313" max="13314" width="9.42578125" style="195" customWidth="1"/>
    <col min="13315" max="13568" width="9.42578125" style="195"/>
    <col min="13569" max="13570" width="9.42578125" style="195" customWidth="1"/>
    <col min="13571" max="13824" width="9.42578125" style="195"/>
    <col min="13825" max="13826" width="9.42578125" style="195" customWidth="1"/>
    <col min="13827" max="14080" width="9.42578125" style="195"/>
    <col min="14081" max="14082" width="9.42578125" style="195" customWidth="1"/>
    <col min="14083" max="14336" width="9.42578125" style="195"/>
    <col min="14337" max="14338" width="9.42578125" style="195" customWidth="1"/>
    <col min="14339" max="14592" width="9.42578125" style="195"/>
    <col min="14593" max="14594" width="9.42578125" style="195" customWidth="1"/>
    <col min="14595" max="14848" width="9.42578125" style="195"/>
    <col min="14849" max="14850" width="9.42578125" style="195" customWidth="1"/>
    <col min="14851" max="15104" width="9.42578125" style="195"/>
    <col min="15105" max="15106" width="9.42578125" style="195" customWidth="1"/>
    <col min="15107" max="15360" width="9.42578125" style="195"/>
    <col min="15361" max="15362" width="9.42578125" style="195" customWidth="1"/>
    <col min="15363" max="15616" width="9.42578125" style="195"/>
    <col min="15617" max="15618" width="9.42578125" style="195" customWidth="1"/>
    <col min="15619" max="15872" width="9.42578125" style="195"/>
    <col min="15873" max="15874" width="9.42578125" style="195" customWidth="1"/>
    <col min="15875" max="16128" width="9.42578125" style="195"/>
    <col min="16129" max="16130" width="9.42578125" style="195" customWidth="1"/>
    <col min="16131" max="16384" width="9.42578125" style="195"/>
  </cols>
  <sheetData>
    <row r="1" spans="1:14" s="187" customFormat="1" ht="15.75">
      <c r="A1" s="182" t="s">
        <v>266</v>
      </c>
      <c r="B1" s="183"/>
      <c r="C1" s="184"/>
      <c r="D1" s="185"/>
      <c r="E1" s="184"/>
      <c r="F1" s="184"/>
      <c r="G1" s="182"/>
      <c r="I1" s="184"/>
      <c r="L1" s="186"/>
      <c r="N1" s="184"/>
    </row>
    <row r="2" spans="1:14" s="187" customFormat="1" ht="7.5" customHeight="1">
      <c r="A2" s="188"/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s="191" customFormat="1" ht="40.5" customHeight="1">
      <c r="A3" s="189" t="s">
        <v>267</v>
      </c>
      <c r="B3" s="190" t="s">
        <v>254</v>
      </c>
      <c r="D3" s="189" t="s">
        <v>267</v>
      </c>
      <c r="E3" s="192" t="s">
        <v>255</v>
      </c>
      <c r="G3" s="189" t="s">
        <v>267</v>
      </c>
      <c r="H3" s="192" t="s">
        <v>255</v>
      </c>
      <c r="J3" s="189" t="s">
        <v>267</v>
      </c>
      <c r="K3" s="192" t="s">
        <v>255</v>
      </c>
      <c r="M3" s="189" t="s">
        <v>267</v>
      </c>
      <c r="N3" s="192" t="s">
        <v>255</v>
      </c>
    </row>
    <row r="4" spans="1:14">
      <c r="A4" s="193" t="s">
        <v>213</v>
      </c>
      <c r="B4" s="194" t="s">
        <v>213</v>
      </c>
      <c r="D4" s="193" t="s">
        <v>213</v>
      </c>
      <c r="E4" s="196" t="s">
        <v>213</v>
      </c>
      <c r="G4" s="193" t="s">
        <v>213</v>
      </c>
      <c r="H4" s="196" t="s">
        <v>213</v>
      </c>
      <c r="J4" s="193" t="s">
        <v>213</v>
      </c>
      <c r="K4" s="196" t="s">
        <v>213</v>
      </c>
      <c r="M4" s="193" t="s">
        <v>213</v>
      </c>
      <c r="N4" s="196" t="s">
        <v>213</v>
      </c>
    </row>
    <row r="5" spans="1:14" s="199" customFormat="1">
      <c r="A5" s="197"/>
      <c r="B5" s="198"/>
      <c r="D5" s="200">
        <v>139</v>
      </c>
      <c r="E5" s="198">
        <v>29.19</v>
      </c>
      <c r="G5" s="200">
        <v>179</v>
      </c>
      <c r="H5" s="198">
        <v>37.590000000000003</v>
      </c>
      <c r="J5" s="200">
        <v>219</v>
      </c>
      <c r="K5" s="198">
        <v>45.99</v>
      </c>
      <c r="M5" s="200">
        <v>259</v>
      </c>
      <c r="N5" s="198">
        <v>54.39</v>
      </c>
    </row>
    <row r="6" spans="1:14">
      <c r="A6" s="201">
        <v>100</v>
      </c>
      <c r="B6" s="202">
        <v>21</v>
      </c>
      <c r="D6" s="200">
        <v>140</v>
      </c>
      <c r="E6" s="198">
        <v>29.4</v>
      </c>
      <c r="G6" s="200">
        <v>180</v>
      </c>
      <c r="H6" s="198">
        <v>37.799999999999997</v>
      </c>
      <c r="J6" s="200">
        <v>220</v>
      </c>
      <c r="K6" s="198">
        <v>46.2</v>
      </c>
      <c r="M6" s="200">
        <v>260</v>
      </c>
      <c r="N6" s="198">
        <v>54.6</v>
      </c>
    </row>
    <row r="7" spans="1:14">
      <c r="A7" s="200">
        <v>101</v>
      </c>
      <c r="B7" s="198">
        <v>21.21</v>
      </c>
      <c r="D7" s="200">
        <v>141</v>
      </c>
      <c r="E7" s="198">
        <v>29.61</v>
      </c>
      <c r="G7" s="200">
        <v>181</v>
      </c>
      <c r="H7" s="198">
        <v>38.01</v>
      </c>
      <c r="J7" s="200">
        <v>221</v>
      </c>
      <c r="K7" s="198">
        <v>46.41</v>
      </c>
      <c r="M7" s="200">
        <v>261</v>
      </c>
      <c r="N7" s="198">
        <v>54.81</v>
      </c>
    </row>
    <row r="8" spans="1:14">
      <c r="A8" s="200">
        <v>102</v>
      </c>
      <c r="B8" s="198">
        <v>21.42</v>
      </c>
      <c r="D8" s="200">
        <v>142</v>
      </c>
      <c r="E8" s="198">
        <v>29.82</v>
      </c>
      <c r="G8" s="200">
        <v>182</v>
      </c>
      <c r="H8" s="198">
        <v>38.22</v>
      </c>
      <c r="J8" s="200">
        <v>222</v>
      </c>
      <c r="K8" s="198">
        <v>46.62</v>
      </c>
      <c r="M8" s="200">
        <v>262</v>
      </c>
      <c r="N8" s="198">
        <v>55.02</v>
      </c>
    </row>
    <row r="9" spans="1:14">
      <c r="A9" s="200">
        <v>103</v>
      </c>
      <c r="B9" s="198">
        <v>21.63</v>
      </c>
      <c r="D9" s="200">
        <v>143</v>
      </c>
      <c r="E9" s="198">
        <v>30.03</v>
      </c>
      <c r="G9" s="200">
        <v>183</v>
      </c>
      <c r="H9" s="198">
        <v>38.43</v>
      </c>
      <c r="J9" s="200">
        <v>223</v>
      </c>
      <c r="K9" s="198">
        <v>46.83</v>
      </c>
      <c r="M9" s="200">
        <v>263</v>
      </c>
      <c r="N9" s="198">
        <v>55.23</v>
      </c>
    </row>
    <row r="10" spans="1:14">
      <c r="A10" s="200">
        <v>104</v>
      </c>
      <c r="B10" s="198">
        <v>21.84</v>
      </c>
      <c r="D10" s="200">
        <v>144</v>
      </c>
      <c r="E10" s="198">
        <v>30.24</v>
      </c>
      <c r="G10" s="200">
        <v>184</v>
      </c>
      <c r="H10" s="198">
        <v>38.64</v>
      </c>
      <c r="J10" s="200">
        <v>224</v>
      </c>
      <c r="K10" s="198">
        <v>47.04</v>
      </c>
      <c r="M10" s="200">
        <v>264</v>
      </c>
      <c r="N10" s="198">
        <v>55.44</v>
      </c>
    </row>
    <row r="11" spans="1:14">
      <c r="A11" s="200">
        <v>105</v>
      </c>
      <c r="B11" s="198">
        <v>22.05</v>
      </c>
      <c r="D11" s="200">
        <v>145</v>
      </c>
      <c r="E11" s="198">
        <v>30.45</v>
      </c>
      <c r="G11" s="200">
        <v>185</v>
      </c>
      <c r="H11" s="198">
        <v>38.85</v>
      </c>
      <c r="J11" s="200">
        <v>225</v>
      </c>
      <c r="K11" s="198">
        <v>47.25</v>
      </c>
      <c r="M11" s="200">
        <v>265</v>
      </c>
      <c r="N11" s="198">
        <v>55.65</v>
      </c>
    </row>
    <row r="12" spans="1:14">
      <c r="A12" s="200">
        <v>106</v>
      </c>
      <c r="B12" s="198">
        <v>22.26</v>
      </c>
      <c r="D12" s="200">
        <v>146</v>
      </c>
      <c r="E12" s="198">
        <v>30.66</v>
      </c>
      <c r="G12" s="200">
        <v>186</v>
      </c>
      <c r="H12" s="198">
        <v>39.06</v>
      </c>
      <c r="J12" s="200">
        <v>226</v>
      </c>
      <c r="K12" s="198">
        <v>47.46</v>
      </c>
      <c r="M12" s="200">
        <v>266</v>
      </c>
      <c r="N12" s="198">
        <v>55.86</v>
      </c>
    </row>
    <row r="13" spans="1:14">
      <c r="A13" s="200">
        <v>107</v>
      </c>
      <c r="B13" s="198">
        <v>22.47</v>
      </c>
      <c r="D13" s="200">
        <v>147</v>
      </c>
      <c r="E13" s="198">
        <v>30.87</v>
      </c>
      <c r="G13" s="200">
        <v>187</v>
      </c>
      <c r="H13" s="198">
        <v>39.270000000000003</v>
      </c>
      <c r="J13" s="200">
        <v>227</v>
      </c>
      <c r="K13" s="198">
        <v>47.67</v>
      </c>
      <c r="M13" s="200">
        <v>267</v>
      </c>
      <c r="N13" s="198">
        <v>56.07</v>
      </c>
    </row>
    <row r="14" spans="1:14">
      <c r="A14" s="200">
        <v>108</v>
      </c>
      <c r="B14" s="198">
        <v>22.68</v>
      </c>
      <c r="D14" s="200">
        <v>148</v>
      </c>
      <c r="E14" s="198">
        <v>31.08</v>
      </c>
      <c r="G14" s="200">
        <v>188</v>
      </c>
      <c r="H14" s="198">
        <v>39.479999999999997</v>
      </c>
      <c r="J14" s="200">
        <v>228</v>
      </c>
      <c r="K14" s="198">
        <v>47.88</v>
      </c>
      <c r="M14" s="200">
        <v>268</v>
      </c>
      <c r="N14" s="198">
        <v>56.28</v>
      </c>
    </row>
    <row r="15" spans="1:14">
      <c r="A15" s="200">
        <v>109</v>
      </c>
      <c r="B15" s="198">
        <v>22.89</v>
      </c>
      <c r="D15" s="200">
        <v>149</v>
      </c>
      <c r="E15" s="198">
        <v>31.29</v>
      </c>
      <c r="G15" s="200">
        <v>189</v>
      </c>
      <c r="H15" s="198">
        <v>39.69</v>
      </c>
      <c r="J15" s="200">
        <v>229</v>
      </c>
      <c r="K15" s="198">
        <v>48.09</v>
      </c>
      <c r="M15" s="200">
        <v>269</v>
      </c>
      <c r="N15" s="198">
        <v>56.49</v>
      </c>
    </row>
    <row r="16" spans="1:14">
      <c r="A16" s="200">
        <v>110</v>
      </c>
      <c r="B16" s="198">
        <v>23.1</v>
      </c>
      <c r="D16" s="200">
        <v>150</v>
      </c>
      <c r="E16" s="198">
        <v>31.5</v>
      </c>
      <c r="G16" s="200">
        <v>190</v>
      </c>
      <c r="H16" s="198">
        <v>39.9</v>
      </c>
      <c r="J16" s="200">
        <v>230</v>
      </c>
      <c r="K16" s="198">
        <v>48.3</v>
      </c>
      <c r="M16" s="200">
        <v>270</v>
      </c>
      <c r="N16" s="198">
        <v>56.7</v>
      </c>
    </row>
    <row r="17" spans="1:14">
      <c r="A17" s="200">
        <v>111</v>
      </c>
      <c r="B17" s="198">
        <v>23.31</v>
      </c>
      <c r="D17" s="200">
        <v>151</v>
      </c>
      <c r="E17" s="198">
        <v>31.71</v>
      </c>
      <c r="G17" s="200">
        <v>191</v>
      </c>
      <c r="H17" s="198">
        <v>40.11</v>
      </c>
      <c r="J17" s="200">
        <v>231</v>
      </c>
      <c r="K17" s="198">
        <v>48.51</v>
      </c>
      <c r="M17" s="200">
        <v>271</v>
      </c>
      <c r="N17" s="198">
        <v>56.91</v>
      </c>
    </row>
    <row r="18" spans="1:14">
      <c r="A18" s="200">
        <v>112</v>
      </c>
      <c r="B18" s="198">
        <v>23.52</v>
      </c>
      <c r="D18" s="200">
        <v>152</v>
      </c>
      <c r="E18" s="198">
        <v>31.92</v>
      </c>
      <c r="G18" s="200">
        <v>192</v>
      </c>
      <c r="H18" s="198">
        <v>40.32</v>
      </c>
      <c r="J18" s="200">
        <v>232</v>
      </c>
      <c r="K18" s="198">
        <v>48.72</v>
      </c>
      <c r="M18" s="200">
        <v>272</v>
      </c>
      <c r="N18" s="198">
        <v>57.12</v>
      </c>
    </row>
    <row r="19" spans="1:14">
      <c r="A19" s="200">
        <v>113</v>
      </c>
      <c r="B19" s="198">
        <v>23.73</v>
      </c>
      <c r="D19" s="200">
        <v>153</v>
      </c>
      <c r="E19" s="198">
        <v>32.130000000000003</v>
      </c>
      <c r="G19" s="200">
        <v>193</v>
      </c>
      <c r="H19" s="198">
        <v>40.53</v>
      </c>
      <c r="J19" s="200">
        <v>233</v>
      </c>
      <c r="K19" s="198">
        <v>48.93</v>
      </c>
      <c r="M19" s="200">
        <v>273</v>
      </c>
      <c r="N19" s="198">
        <v>57.33</v>
      </c>
    </row>
    <row r="20" spans="1:14">
      <c r="A20" s="200">
        <v>114</v>
      </c>
      <c r="B20" s="198">
        <v>23.94</v>
      </c>
      <c r="D20" s="200">
        <v>154</v>
      </c>
      <c r="E20" s="198">
        <v>32.340000000000003</v>
      </c>
      <c r="G20" s="200">
        <v>194</v>
      </c>
      <c r="H20" s="198">
        <v>40.74</v>
      </c>
      <c r="J20" s="200">
        <v>234</v>
      </c>
      <c r="K20" s="198">
        <v>49.14</v>
      </c>
      <c r="M20" s="200">
        <v>274</v>
      </c>
      <c r="N20" s="198">
        <v>57.54</v>
      </c>
    </row>
    <row r="21" spans="1:14">
      <c r="A21" s="200">
        <v>115</v>
      </c>
      <c r="B21" s="198">
        <v>24.15</v>
      </c>
      <c r="D21" s="200">
        <v>155</v>
      </c>
      <c r="E21" s="198">
        <v>32.549999999999997</v>
      </c>
      <c r="G21" s="200">
        <v>195</v>
      </c>
      <c r="H21" s="198">
        <v>40.950000000000003</v>
      </c>
      <c r="J21" s="200">
        <v>235</v>
      </c>
      <c r="K21" s="198">
        <v>49.35</v>
      </c>
      <c r="M21" s="200">
        <v>275</v>
      </c>
      <c r="N21" s="198">
        <v>57.75</v>
      </c>
    </row>
    <row r="22" spans="1:14">
      <c r="A22" s="200">
        <v>116</v>
      </c>
      <c r="B22" s="198">
        <v>24.36</v>
      </c>
      <c r="D22" s="200">
        <v>156</v>
      </c>
      <c r="E22" s="198">
        <v>32.76</v>
      </c>
      <c r="G22" s="200">
        <v>196</v>
      </c>
      <c r="H22" s="198">
        <v>41.16</v>
      </c>
      <c r="J22" s="200">
        <v>236</v>
      </c>
      <c r="K22" s="198">
        <v>49.56</v>
      </c>
      <c r="M22" s="200">
        <v>276</v>
      </c>
      <c r="N22" s="198">
        <v>57.96</v>
      </c>
    </row>
    <row r="23" spans="1:14">
      <c r="A23" s="200">
        <v>117</v>
      </c>
      <c r="B23" s="198">
        <v>24.57</v>
      </c>
      <c r="D23" s="200">
        <v>157</v>
      </c>
      <c r="E23" s="198">
        <v>32.97</v>
      </c>
      <c r="G23" s="200">
        <v>197</v>
      </c>
      <c r="H23" s="198">
        <v>41.37</v>
      </c>
      <c r="J23" s="200">
        <v>237</v>
      </c>
      <c r="K23" s="198">
        <v>49.77</v>
      </c>
      <c r="M23" s="200">
        <v>277</v>
      </c>
      <c r="N23" s="198">
        <v>58.17</v>
      </c>
    </row>
    <row r="24" spans="1:14">
      <c r="A24" s="200">
        <v>118</v>
      </c>
      <c r="B24" s="198">
        <v>24.78</v>
      </c>
      <c r="D24" s="200">
        <v>158</v>
      </c>
      <c r="E24" s="198">
        <v>33.18</v>
      </c>
      <c r="G24" s="200">
        <v>198</v>
      </c>
      <c r="H24" s="198">
        <v>41.58</v>
      </c>
      <c r="J24" s="200">
        <v>238</v>
      </c>
      <c r="K24" s="198">
        <v>49.98</v>
      </c>
      <c r="M24" s="200">
        <v>278</v>
      </c>
      <c r="N24" s="198">
        <v>58.38</v>
      </c>
    </row>
    <row r="25" spans="1:14">
      <c r="A25" s="200">
        <v>119</v>
      </c>
      <c r="B25" s="198">
        <v>24.99</v>
      </c>
      <c r="D25" s="200">
        <v>159</v>
      </c>
      <c r="E25" s="198">
        <v>33.39</v>
      </c>
      <c r="G25" s="200">
        <v>199</v>
      </c>
      <c r="H25" s="198">
        <v>41.79</v>
      </c>
      <c r="J25" s="200">
        <v>239</v>
      </c>
      <c r="K25" s="198">
        <v>50.19</v>
      </c>
      <c r="M25" s="200">
        <v>279</v>
      </c>
      <c r="N25" s="198">
        <v>58.59</v>
      </c>
    </row>
    <row r="26" spans="1:14">
      <c r="A26" s="200">
        <v>120</v>
      </c>
      <c r="B26" s="198">
        <v>25.2</v>
      </c>
      <c r="D26" s="200">
        <v>160</v>
      </c>
      <c r="E26" s="198">
        <v>33.6</v>
      </c>
      <c r="G26" s="200">
        <v>200</v>
      </c>
      <c r="H26" s="198">
        <v>42</v>
      </c>
      <c r="J26" s="200">
        <v>240</v>
      </c>
      <c r="K26" s="198">
        <v>50.4</v>
      </c>
      <c r="M26" s="200">
        <v>280</v>
      </c>
      <c r="N26" s="198">
        <v>58.8</v>
      </c>
    </row>
    <row r="27" spans="1:14">
      <c r="A27" s="200">
        <v>121</v>
      </c>
      <c r="B27" s="198">
        <v>25.41</v>
      </c>
      <c r="D27" s="200">
        <v>161</v>
      </c>
      <c r="E27" s="198">
        <v>33.81</v>
      </c>
      <c r="G27" s="200">
        <v>201</v>
      </c>
      <c r="H27" s="198">
        <v>42.21</v>
      </c>
      <c r="J27" s="200">
        <v>241</v>
      </c>
      <c r="K27" s="198">
        <v>50.61</v>
      </c>
      <c r="M27" s="200">
        <v>281</v>
      </c>
      <c r="N27" s="198">
        <v>59.01</v>
      </c>
    </row>
    <row r="28" spans="1:14">
      <c r="A28" s="200">
        <v>122</v>
      </c>
      <c r="B28" s="198">
        <v>25.62</v>
      </c>
      <c r="D28" s="200">
        <v>162</v>
      </c>
      <c r="E28" s="198">
        <v>34.020000000000003</v>
      </c>
      <c r="G28" s="200">
        <v>202</v>
      </c>
      <c r="H28" s="198">
        <v>42.42</v>
      </c>
      <c r="J28" s="200">
        <v>242</v>
      </c>
      <c r="K28" s="198">
        <v>50.82</v>
      </c>
      <c r="M28" s="200">
        <v>282</v>
      </c>
      <c r="N28" s="198">
        <v>59.22</v>
      </c>
    </row>
    <row r="29" spans="1:14">
      <c r="A29" s="200">
        <v>123</v>
      </c>
      <c r="B29" s="198">
        <v>25.83</v>
      </c>
      <c r="D29" s="200">
        <v>163</v>
      </c>
      <c r="E29" s="198">
        <v>34.229999999999997</v>
      </c>
      <c r="G29" s="200">
        <v>203</v>
      </c>
      <c r="H29" s="198">
        <v>42.63</v>
      </c>
      <c r="J29" s="200">
        <v>243</v>
      </c>
      <c r="K29" s="198">
        <v>51.03</v>
      </c>
      <c r="M29" s="200">
        <v>283</v>
      </c>
      <c r="N29" s="198">
        <v>59.43</v>
      </c>
    </row>
    <row r="30" spans="1:14">
      <c r="A30" s="200">
        <v>124</v>
      </c>
      <c r="B30" s="198">
        <v>26.04</v>
      </c>
      <c r="D30" s="200">
        <v>164</v>
      </c>
      <c r="E30" s="198">
        <v>34.44</v>
      </c>
      <c r="G30" s="200">
        <v>204</v>
      </c>
      <c r="H30" s="198">
        <v>42.84</v>
      </c>
      <c r="J30" s="200">
        <v>244</v>
      </c>
      <c r="K30" s="198">
        <v>51.24</v>
      </c>
      <c r="M30" s="200">
        <v>284</v>
      </c>
      <c r="N30" s="198">
        <v>59.64</v>
      </c>
    </row>
    <row r="31" spans="1:14">
      <c r="A31" s="200">
        <v>125</v>
      </c>
      <c r="B31" s="198">
        <v>26.25</v>
      </c>
      <c r="D31" s="200">
        <v>165</v>
      </c>
      <c r="E31" s="198">
        <v>34.65</v>
      </c>
      <c r="G31" s="200">
        <v>205</v>
      </c>
      <c r="H31" s="198">
        <v>43.05</v>
      </c>
      <c r="J31" s="200">
        <v>245</v>
      </c>
      <c r="K31" s="198">
        <v>51.45</v>
      </c>
      <c r="M31" s="200">
        <v>285</v>
      </c>
      <c r="N31" s="198">
        <v>59.85</v>
      </c>
    </row>
    <row r="32" spans="1:14">
      <c r="A32" s="200">
        <v>126</v>
      </c>
      <c r="B32" s="198">
        <v>26.46</v>
      </c>
      <c r="D32" s="200">
        <v>166</v>
      </c>
      <c r="E32" s="198">
        <v>34.86</v>
      </c>
      <c r="G32" s="200">
        <v>206</v>
      </c>
      <c r="H32" s="198">
        <v>43.26</v>
      </c>
      <c r="J32" s="200">
        <v>246</v>
      </c>
      <c r="K32" s="198">
        <v>51.66</v>
      </c>
      <c r="M32" s="200">
        <v>286</v>
      </c>
      <c r="N32" s="198">
        <v>60.06</v>
      </c>
    </row>
    <row r="33" spans="1:14">
      <c r="A33" s="200">
        <v>127</v>
      </c>
      <c r="B33" s="198">
        <v>26.67</v>
      </c>
      <c r="D33" s="200">
        <v>167</v>
      </c>
      <c r="E33" s="198">
        <v>35.07</v>
      </c>
      <c r="G33" s="200">
        <v>207</v>
      </c>
      <c r="H33" s="198">
        <v>43.47</v>
      </c>
      <c r="J33" s="200">
        <v>247</v>
      </c>
      <c r="K33" s="198">
        <v>51.87</v>
      </c>
      <c r="M33" s="200">
        <v>287</v>
      </c>
      <c r="N33" s="198">
        <v>60.27</v>
      </c>
    </row>
    <row r="34" spans="1:14">
      <c r="A34" s="200">
        <v>128</v>
      </c>
      <c r="B34" s="198">
        <v>26.88</v>
      </c>
      <c r="D34" s="200">
        <v>168</v>
      </c>
      <c r="E34" s="198">
        <v>35.28</v>
      </c>
      <c r="G34" s="200">
        <v>208</v>
      </c>
      <c r="H34" s="198">
        <v>43.68</v>
      </c>
      <c r="J34" s="200">
        <v>248</v>
      </c>
      <c r="K34" s="198">
        <v>52.08</v>
      </c>
      <c r="M34" s="200">
        <v>288</v>
      </c>
      <c r="N34" s="198">
        <v>60.48</v>
      </c>
    </row>
    <row r="35" spans="1:14">
      <c r="A35" s="200">
        <v>129</v>
      </c>
      <c r="B35" s="198">
        <v>27.09</v>
      </c>
      <c r="D35" s="200">
        <v>169</v>
      </c>
      <c r="E35" s="198">
        <v>35.49</v>
      </c>
      <c r="G35" s="200">
        <v>209</v>
      </c>
      <c r="H35" s="198">
        <v>43.89</v>
      </c>
      <c r="J35" s="200">
        <v>249</v>
      </c>
      <c r="K35" s="198">
        <v>52.29</v>
      </c>
      <c r="M35" s="200">
        <v>289</v>
      </c>
      <c r="N35" s="198">
        <v>60.69</v>
      </c>
    </row>
    <row r="36" spans="1:14">
      <c r="A36" s="200">
        <v>130</v>
      </c>
      <c r="B36" s="198">
        <v>27.3</v>
      </c>
      <c r="D36" s="200">
        <v>170</v>
      </c>
      <c r="E36" s="198">
        <v>35.700000000000003</v>
      </c>
      <c r="G36" s="200">
        <v>210</v>
      </c>
      <c r="H36" s="198">
        <v>44.1</v>
      </c>
      <c r="J36" s="200">
        <v>250</v>
      </c>
      <c r="K36" s="198">
        <v>52.5</v>
      </c>
      <c r="M36" s="200">
        <v>290</v>
      </c>
      <c r="N36" s="198">
        <v>60.9</v>
      </c>
    </row>
    <row r="37" spans="1:14">
      <c r="A37" s="200">
        <v>131</v>
      </c>
      <c r="B37" s="198">
        <v>27.51</v>
      </c>
      <c r="D37" s="200">
        <v>171</v>
      </c>
      <c r="E37" s="198">
        <v>35.909999999999997</v>
      </c>
      <c r="G37" s="200">
        <v>211</v>
      </c>
      <c r="H37" s="198">
        <v>44.31</v>
      </c>
      <c r="J37" s="200">
        <v>251</v>
      </c>
      <c r="K37" s="198">
        <v>52.71</v>
      </c>
      <c r="M37" s="200">
        <v>291</v>
      </c>
      <c r="N37" s="198">
        <v>61.11</v>
      </c>
    </row>
    <row r="38" spans="1:14">
      <c r="A38" s="200">
        <v>132</v>
      </c>
      <c r="B38" s="198">
        <v>27.72</v>
      </c>
      <c r="D38" s="200">
        <v>172</v>
      </c>
      <c r="E38" s="198">
        <v>36.119999999999997</v>
      </c>
      <c r="G38" s="200">
        <v>212</v>
      </c>
      <c r="H38" s="198">
        <v>44.52</v>
      </c>
      <c r="J38" s="200">
        <v>252</v>
      </c>
      <c r="K38" s="198">
        <v>52.92</v>
      </c>
      <c r="M38" s="200">
        <v>292</v>
      </c>
      <c r="N38" s="198">
        <v>61.32</v>
      </c>
    </row>
    <row r="39" spans="1:14">
      <c r="A39" s="200">
        <v>133</v>
      </c>
      <c r="B39" s="198">
        <v>27.93</v>
      </c>
      <c r="D39" s="200">
        <v>173</v>
      </c>
      <c r="E39" s="198">
        <v>36.33</v>
      </c>
      <c r="G39" s="200">
        <v>213</v>
      </c>
      <c r="H39" s="198">
        <v>44.73</v>
      </c>
      <c r="J39" s="200">
        <v>253</v>
      </c>
      <c r="K39" s="198">
        <v>53.13</v>
      </c>
      <c r="M39" s="200">
        <v>293</v>
      </c>
      <c r="N39" s="198">
        <v>61.53</v>
      </c>
    </row>
    <row r="40" spans="1:14">
      <c r="A40" s="200">
        <v>134</v>
      </c>
      <c r="B40" s="198">
        <v>28.14</v>
      </c>
      <c r="D40" s="200">
        <v>174</v>
      </c>
      <c r="E40" s="198">
        <v>36.54</v>
      </c>
      <c r="G40" s="200">
        <v>214</v>
      </c>
      <c r="H40" s="198">
        <v>44.94</v>
      </c>
      <c r="J40" s="200">
        <v>254</v>
      </c>
      <c r="K40" s="198">
        <v>53.34</v>
      </c>
      <c r="M40" s="200">
        <v>294</v>
      </c>
      <c r="N40" s="198">
        <v>61.74</v>
      </c>
    </row>
    <row r="41" spans="1:14">
      <c r="A41" s="200">
        <v>135</v>
      </c>
      <c r="B41" s="198">
        <v>28.35</v>
      </c>
      <c r="D41" s="200">
        <v>175</v>
      </c>
      <c r="E41" s="198">
        <v>36.75</v>
      </c>
      <c r="G41" s="200">
        <v>215</v>
      </c>
      <c r="H41" s="198">
        <v>45.15</v>
      </c>
      <c r="J41" s="200">
        <v>255</v>
      </c>
      <c r="K41" s="198">
        <v>53.55</v>
      </c>
      <c r="M41" s="200">
        <v>295</v>
      </c>
      <c r="N41" s="198">
        <v>61.95</v>
      </c>
    </row>
    <row r="42" spans="1:14">
      <c r="A42" s="200">
        <v>136</v>
      </c>
      <c r="B42" s="198">
        <v>28.56</v>
      </c>
      <c r="D42" s="200">
        <v>176</v>
      </c>
      <c r="E42" s="198">
        <v>36.96</v>
      </c>
      <c r="G42" s="200">
        <v>216</v>
      </c>
      <c r="H42" s="198">
        <v>45.36</v>
      </c>
      <c r="J42" s="200">
        <v>256</v>
      </c>
      <c r="K42" s="198">
        <v>53.76</v>
      </c>
      <c r="M42" s="200">
        <v>296</v>
      </c>
      <c r="N42" s="198">
        <v>62.16</v>
      </c>
    </row>
    <row r="43" spans="1:14">
      <c r="A43" s="200">
        <v>137</v>
      </c>
      <c r="B43" s="198">
        <v>28.77</v>
      </c>
      <c r="D43" s="200">
        <v>177</v>
      </c>
      <c r="E43" s="198">
        <v>37.17</v>
      </c>
      <c r="G43" s="200">
        <v>217</v>
      </c>
      <c r="H43" s="198">
        <v>45.57</v>
      </c>
      <c r="J43" s="200">
        <v>257</v>
      </c>
      <c r="K43" s="198">
        <v>53.97</v>
      </c>
      <c r="M43" s="200">
        <v>297</v>
      </c>
      <c r="N43" s="198">
        <v>62.37</v>
      </c>
    </row>
    <row r="44" spans="1:14">
      <c r="A44" s="200">
        <v>138</v>
      </c>
      <c r="B44" s="198">
        <v>28.98</v>
      </c>
      <c r="D44" s="200">
        <v>178</v>
      </c>
      <c r="E44" s="198">
        <v>37.380000000000003</v>
      </c>
      <c r="G44" s="200">
        <v>218</v>
      </c>
      <c r="H44" s="198">
        <v>45.78</v>
      </c>
      <c r="J44" s="200">
        <v>258</v>
      </c>
      <c r="K44" s="198">
        <v>54.18</v>
      </c>
      <c r="M44" s="200">
        <v>298</v>
      </c>
      <c r="N44" s="198">
        <v>62.58</v>
      </c>
    </row>
    <row r="45" spans="1:14">
      <c r="A45" s="204"/>
      <c r="B45" s="205"/>
      <c r="D45" s="204"/>
      <c r="E45" s="205"/>
      <c r="G45" s="204"/>
      <c r="H45" s="205"/>
      <c r="J45" s="204"/>
      <c r="K45" s="205"/>
      <c r="M45" s="204"/>
      <c r="N45" s="205"/>
    </row>
    <row r="46" spans="1:14" s="187" customFormat="1" ht="15.75">
      <c r="A46" s="182" t="s">
        <v>266</v>
      </c>
      <c r="B46" s="183"/>
      <c r="C46" s="184"/>
      <c r="D46" s="184"/>
      <c r="E46" s="184"/>
      <c r="F46" s="184"/>
      <c r="G46" s="184"/>
      <c r="H46" s="184"/>
      <c r="I46" s="184"/>
      <c r="J46" s="184"/>
      <c r="K46" s="182"/>
      <c r="L46" s="186"/>
      <c r="N46" s="184"/>
    </row>
    <row r="47" spans="1:14" ht="7.5" customHeight="1">
      <c r="A47" s="188"/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</row>
    <row r="48" spans="1:14" ht="39.75" customHeight="1">
      <c r="A48" s="189" t="s">
        <v>267</v>
      </c>
      <c r="B48" s="192" t="s">
        <v>255</v>
      </c>
      <c r="C48" s="191"/>
      <c r="D48" s="189" t="s">
        <v>267</v>
      </c>
      <c r="E48" s="192" t="s">
        <v>255</v>
      </c>
      <c r="F48" s="191"/>
      <c r="G48" s="189" t="s">
        <v>267</v>
      </c>
      <c r="H48" s="192" t="s">
        <v>255</v>
      </c>
      <c r="I48" s="191"/>
      <c r="J48" s="189" t="s">
        <v>267</v>
      </c>
      <c r="K48" s="192" t="s">
        <v>255</v>
      </c>
      <c r="L48" s="191"/>
      <c r="M48" s="189" t="s">
        <v>267</v>
      </c>
      <c r="N48" s="192" t="s">
        <v>255</v>
      </c>
    </row>
    <row r="49" spans="1:14">
      <c r="A49" s="193" t="s">
        <v>213</v>
      </c>
      <c r="B49" s="206" t="s">
        <v>213</v>
      </c>
      <c r="D49" s="193" t="s">
        <v>213</v>
      </c>
      <c r="E49" s="196" t="s">
        <v>213</v>
      </c>
      <c r="G49" s="193" t="s">
        <v>213</v>
      </c>
      <c r="H49" s="196" t="s">
        <v>213</v>
      </c>
      <c r="J49" s="193" t="s">
        <v>213</v>
      </c>
      <c r="K49" s="196" t="s">
        <v>213</v>
      </c>
      <c r="M49" s="193" t="s">
        <v>213</v>
      </c>
      <c r="N49" s="196" t="s">
        <v>213</v>
      </c>
    </row>
    <row r="50" spans="1:14">
      <c r="A50" s="201">
        <v>299</v>
      </c>
      <c r="B50" s="198">
        <v>62.79</v>
      </c>
      <c r="C50" s="199"/>
      <c r="D50" s="200">
        <v>339</v>
      </c>
      <c r="E50" s="198">
        <v>71.19</v>
      </c>
      <c r="F50" s="199"/>
      <c r="G50" s="200">
        <v>379</v>
      </c>
      <c r="H50" s="198">
        <v>79.59</v>
      </c>
      <c r="I50" s="199"/>
      <c r="J50" s="200">
        <v>419</v>
      </c>
      <c r="K50" s="198">
        <v>87.99</v>
      </c>
      <c r="L50" s="199"/>
      <c r="M50" s="200">
        <v>459</v>
      </c>
      <c r="N50" s="198">
        <v>96.39</v>
      </c>
    </row>
    <row r="51" spans="1:14">
      <c r="A51" s="200">
        <v>300</v>
      </c>
      <c r="B51" s="198">
        <v>63</v>
      </c>
      <c r="D51" s="200">
        <v>340</v>
      </c>
      <c r="E51" s="198">
        <v>71.400000000000006</v>
      </c>
      <c r="G51" s="200">
        <v>380</v>
      </c>
      <c r="H51" s="198">
        <v>79.8</v>
      </c>
      <c r="J51" s="200">
        <v>420</v>
      </c>
      <c r="K51" s="198">
        <v>88.2</v>
      </c>
      <c r="M51" s="200">
        <v>460</v>
      </c>
      <c r="N51" s="198">
        <v>96.6</v>
      </c>
    </row>
    <row r="52" spans="1:14">
      <c r="A52" s="200">
        <v>301</v>
      </c>
      <c r="B52" s="198">
        <v>63.21</v>
      </c>
      <c r="D52" s="200">
        <v>341</v>
      </c>
      <c r="E52" s="198">
        <v>71.61</v>
      </c>
      <c r="G52" s="200">
        <v>381</v>
      </c>
      <c r="H52" s="198">
        <v>80.010000000000005</v>
      </c>
      <c r="J52" s="200">
        <v>421</v>
      </c>
      <c r="K52" s="198">
        <v>88.41</v>
      </c>
      <c r="M52" s="200">
        <v>461</v>
      </c>
      <c r="N52" s="198">
        <v>96.81</v>
      </c>
    </row>
    <row r="53" spans="1:14">
      <c r="A53" s="200">
        <v>302</v>
      </c>
      <c r="B53" s="198">
        <v>63.42</v>
      </c>
      <c r="D53" s="200">
        <v>342</v>
      </c>
      <c r="E53" s="198">
        <v>71.819999999999993</v>
      </c>
      <c r="G53" s="200">
        <v>382</v>
      </c>
      <c r="H53" s="198">
        <v>80.22</v>
      </c>
      <c r="J53" s="200">
        <v>422</v>
      </c>
      <c r="K53" s="198">
        <v>88.62</v>
      </c>
      <c r="M53" s="200">
        <v>462</v>
      </c>
      <c r="N53" s="198">
        <v>97.02</v>
      </c>
    </row>
    <row r="54" spans="1:14">
      <c r="A54" s="200">
        <v>303</v>
      </c>
      <c r="B54" s="198">
        <v>63.63</v>
      </c>
      <c r="D54" s="200">
        <v>343</v>
      </c>
      <c r="E54" s="198">
        <v>72.03</v>
      </c>
      <c r="G54" s="200">
        <v>383</v>
      </c>
      <c r="H54" s="198">
        <v>80.430000000000007</v>
      </c>
      <c r="J54" s="200">
        <v>423</v>
      </c>
      <c r="K54" s="198">
        <v>88.83</v>
      </c>
      <c r="M54" s="200">
        <v>463</v>
      </c>
      <c r="N54" s="198">
        <v>97.23</v>
      </c>
    </row>
    <row r="55" spans="1:14">
      <c r="A55" s="200">
        <v>304</v>
      </c>
      <c r="B55" s="198">
        <v>63.84</v>
      </c>
      <c r="D55" s="200">
        <v>344</v>
      </c>
      <c r="E55" s="198">
        <v>72.239999999999995</v>
      </c>
      <c r="G55" s="200">
        <v>384</v>
      </c>
      <c r="H55" s="198">
        <v>80.64</v>
      </c>
      <c r="J55" s="200">
        <v>424</v>
      </c>
      <c r="K55" s="198">
        <v>89.04</v>
      </c>
      <c r="M55" s="200">
        <v>464</v>
      </c>
      <c r="N55" s="198">
        <v>97.44</v>
      </c>
    </row>
    <row r="56" spans="1:14">
      <c r="A56" s="200">
        <v>305</v>
      </c>
      <c r="B56" s="198">
        <v>64.05</v>
      </c>
      <c r="D56" s="200">
        <v>345</v>
      </c>
      <c r="E56" s="198">
        <v>72.45</v>
      </c>
      <c r="G56" s="200">
        <v>385</v>
      </c>
      <c r="H56" s="198">
        <v>80.849999999999994</v>
      </c>
      <c r="J56" s="200">
        <v>425</v>
      </c>
      <c r="K56" s="198">
        <v>89.25</v>
      </c>
      <c r="M56" s="200">
        <v>465</v>
      </c>
      <c r="N56" s="198">
        <v>97.65</v>
      </c>
    </row>
    <row r="57" spans="1:14">
      <c r="A57" s="200">
        <v>306</v>
      </c>
      <c r="B57" s="198">
        <v>64.260000000000005</v>
      </c>
      <c r="D57" s="200">
        <v>346</v>
      </c>
      <c r="E57" s="198">
        <v>72.66</v>
      </c>
      <c r="G57" s="200">
        <v>386</v>
      </c>
      <c r="H57" s="198">
        <v>81.06</v>
      </c>
      <c r="J57" s="200">
        <v>426</v>
      </c>
      <c r="K57" s="198">
        <v>89.46</v>
      </c>
      <c r="M57" s="200">
        <v>466</v>
      </c>
      <c r="N57" s="198">
        <v>97.86</v>
      </c>
    </row>
    <row r="58" spans="1:14">
      <c r="A58" s="200">
        <v>307</v>
      </c>
      <c r="B58" s="198">
        <v>64.47</v>
      </c>
      <c r="D58" s="200">
        <v>347</v>
      </c>
      <c r="E58" s="198">
        <v>72.87</v>
      </c>
      <c r="G58" s="200">
        <v>387</v>
      </c>
      <c r="H58" s="198">
        <v>81.27</v>
      </c>
      <c r="J58" s="200">
        <v>427</v>
      </c>
      <c r="K58" s="198">
        <v>89.67</v>
      </c>
      <c r="M58" s="200">
        <v>467</v>
      </c>
      <c r="N58" s="198">
        <v>98.07</v>
      </c>
    </row>
    <row r="59" spans="1:14">
      <c r="A59" s="200">
        <v>308</v>
      </c>
      <c r="B59" s="198">
        <v>64.680000000000007</v>
      </c>
      <c r="D59" s="200">
        <v>348</v>
      </c>
      <c r="E59" s="198">
        <v>73.08</v>
      </c>
      <c r="G59" s="200">
        <v>388</v>
      </c>
      <c r="H59" s="198">
        <v>81.48</v>
      </c>
      <c r="J59" s="200">
        <v>428</v>
      </c>
      <c r="K59" s="198">
        <v>89.88</v>
      </c>
      <c r="M59" s="200">
        <v>468</v>
      </c>
      <c r="N59" s="198">
        <v>98.28</v>
      </c>
    </row>
    <row r="60" spans="1:14">
      <c r="A60" s="200">
        <v>309</v>
      </c>
      <c r="B60" s="198">
        <v>64.89</v>
      </c>
      <c r="D60" s="200">
        <v>349</v>
      </c>
      <c r="E60" s="198">
        <v>73.290000000000006</v>
      </c>
      <c r="G60" s="200">
        <v>389</v>
      </c>
      <c r="H60" s="198">
        <v>81.69</v>
      </c>
      <c r="J60" s="200">
        <v>429</v>
      </c>
      <c r="K60" s="198">
        <v>90.09</v>
      </c>
      <c r="M60" s="200">
        <v>469</v>
      </c>
      <c r="N60" s="198">
        <v>98.49</v>
      </c>
    </row>
    <row r="61" spans="1:14">
      <c r="A61" s="200">
        <v>310</v>
      </c>
      <c r="B61" s="198">
        <v>65.099999999999994</v>
      </c>
      <c r="D61" s="200">
        <v>350</v>
      </c>
      <c r="E61" s="198">
        <v>73.5</v>
      </c>
      <c r="G61" s="200">
        <v>390</v>
      </c>
      <c r="H61" s="198">
        <v>81.900000000000006</v>
      </c>
      <c r="J61" s="200">
        <v>430</v>
      </c>
      <c r="K61" s="198">
        <v>90.3</v>
      </c>
      <c r="M61" s="200">
        <v>470</v>
      </c>
      <c r="N61" s="198">
        <v>98.7</v>
      </c>
    </row>
    <row r="62" spans="1:14">
      <c r="A62" s="200">
        <v>311</v>
      </c>
      <c r="B62" s="198">
        <v>65.31</v>
      </c>
      <c r="D62" s="200">
        <v>351</v>
      </c>
      <c r="E62" s="198">
        <v>73.709999999999994</v>
      </c>
      <c r="G62" s="200">
        <v>391</v>
      </c>
      <c r="H62" s="198">
        <v>82.11</v>
      </c>
      <c r="J62" s="200">
        <v>431</v>
      </c>
      <c r="K62" s="198">
        <v>90.51</v>
      </c>
      <c r="M62" s="200">
        <v>471</v>
      </c>
      <c r="N62" s="198">
        <v>98.91</v>
      </c>
    </row>
    <row r="63" spans="1:14">
      <c r="A63" s="200">
        <v>312</v>
      </c>
      <c r="B63" s="198">
        <v>65.52</v>
      </c>
      <c r="D63" s="200">
        <v>352</v>
      </c>
      <c r="E63" s="198">
        <v>73.92</v>
      </c>
      <c r="G63" s="200">
        <v>392</v>
      </c>
      <c r="H63" s="198">
        <v>82.32</v>
      </c>
      <c r="J63" s="200">
        <v>432</v>
      </c>
      <c r="K63" s="198">
        <v>90.72</v>
      </c>
      <c r="M63" s="200">
        <v>472</v>
      </c>
      <c r="N63" s="198">
        <v>99.12</v>
      </c>
    </row>
    <row r="64" spans="1:14">
      <c r="A64" s="200">
        <v>313</v>
      </c>
      <c r="B64" s="198">
        <v>65.73</v>
      </c>
      <c r="D64" s="200">
        <v>353</v>
      </c>
      <c r="E64" s="198">
        <v>74.13</v>
      </c>
      <c r="G64" s="200">
        <v>393</v>
      </c>
      <c r="H64" s="198">
        <v>82.53</v>
      </c>
      <c r="J64" s="200">
        <v>433</v>
      </c>
      <c r="K64" s="198">
        <v>90.93</v>
      </c>
      <c r="M64" s="200">
        <v>473</v>
      </c>
      <c r="N64" s="198">
        <v>99.33</v>
      </c>
    </row>
    <row r="65" spans="1:14">
      <c r="A65" s="200">
        <v>314</v>
      </c>
      <c r="B65" s="198">
        <v>65.94</v>
      </c>
      <c r="D65" s="200">
        <v>354</v>
      </c>
      <c r="E65" s="198">
        <v>74.34</v>
      </c>
      <c r="G65" s="200">
        <v>394</v>
      </c>
      <c r="H65" s="198">
        <v>82.74</v>
      </c>
      <c r="J65" s="200">
        <v>434</v>
      </c>
      <c r="K65" s="198">
        <v>91.14</v>
      </c>
      <c r="M65" s="200">
        <v>474</v>
      </c>
      <c r="N65" s="198">
        <v>99.54</v>
      </c>
    </row>
    <row r="66" spans="1:14">
      <c r="A66" s="200">
        <v>315</v>
      </c>
      <c r="B66" s="198">
        <v>66.150000000000006</v>
      </c>
      <c r="D66" s="200">
        <v>355</v>
      </c>
      <c r="E66" s="198">
        <v>74.55</v>
      </c>
      <c r="G66" s="200">
        <v>395</v>
      </c>
      <c r="H66" s="198">
        <v>82.95</v>
      </c>
      <c r="J66" s="200">
        <v>435</v>
      </c>
      <c r="K66" s="198">
        <v>91.35</v>
      </c>
      <c r="M66" s="200">
        <v>475</v>
      </c>
      <c r="N66" s="198">
        <v>99.75</v>
      </c>
    </row>
    <row r="67" spans="1:14">
      <c r="A67" s="200">
        <v>316</v>
      </c>
      <c r="B67" s="198">
        <v>66.36</v>
      </c>
      <c r="D67" s="200">
        <v>356</v>
      </c>
      <c r="E67" s="198">
        <v>74.760000000000005</v>
      </c>
      <c r="G67" s="200">
        <v>396</v>
      </c>
      <c r="H67" s="198">
        <v>83.16</v>
      </c>
      <c r="J67" s="200">
        <v>436</v>
      </c>
      <c r="K67" s="198">
        <v>91.56</v>
      </c>
      <c r="M67" s="200">
        <v>476</v>
      </c>
      <c r="N67" s="198">
        <v>99.96</v>
      </c>
    </row>
    <row r="68" spans="1:14">
      <c r="A68" s="200">
        <v>317</v>
      </c>
      <c r="B68" s="198">
        <v>66.569999999999993</v>
      </c>
      <c r="D68" s="200">
        <v>357</v>
      </c>
      <c r="E68" s="198">
        <v>74.97</v>
      </c>
      <c r="G68" s="200">
        <v>397</v>
      </c>
      <c r="H68" s="198">
        <v>83.37</v>
      </c>
      <c r="J68" s="200">
        <v>437</v>
      </c>
      <c r="K68" s="198">
        <v>91.77</v>
      </c>
      <c r="M68" s="200">
        <v>477</v>
      </c>
      <c r="N68" s="198">
        <v>100.17</v>
      </c>
    </row>
    <row r="69" spans="1:14">
      <c r="A69" s="200">
        <v>318</v>
      </c>
      <c r="B69" s="198">
        <v>66.78</v>
      </c>
      <c r="D69" s="200">
        <v>358</v>
      </c>
      <c r="E69" s="198">
        <v>75.180000000000007</v>
      </c>
      <c r="G69" s="200">
        <v>398</v>
      </c>
      <c r="H69" s="198">
        <v>83.58</v>
      </c>
      <c r="J69" s="200">
        <v>438</v>
      </c>
      <c r="K69" s="198">
        <v>91.98</v>
      </c>
      <c r="M69" s="200">
        <v>478</v>
      </c>
      <c r="N69" s="198">
        <v>100.38</v>
      </c>
    </row>
    <row r="70" spans="1:14">
      <c r="A70" s="200">
        <v>319</v>
      </c>
      <c r="B70" s="198">
        <v>66.989999999999995</v>
      </c>
      <c r="D70" s="200">
        <v>359</v>
      </c>
      <c r="E70" s="198">
        <v>75.39</v>
      </c>
      <c r="G70" s="200">
        <v>399</v>
      </c>
      <c r="H70" s="198">
        <v>83.79</v>
      </c>
      <c r="J70" s="200">
        <v>439</v>
      </c>
      <c r="K70" s="198">
        <v>92.19</v>
      </c>
      <c r="M70" s="200">
        <v>479</v>
      </c>
      <c r="N70" s="198">
        <v>100.59</v>
      </c>
    </row>
    <row r="71" spans="1:14">
      <c r="A71" s="200">
        <v>320</v>
      </c>
      <c r="B71" s="198">
        <v>67.2</v>
      </c>
      <c r="D71" s="200">
        <v>360</v>
      </c>
      <c r="E71" s="198">
        <v>75.599999999999994</v>
      </c>
      <c r="G71" s="200">
        <v>400</v>
      </c>
      <c r="H71" s="198">
        <v>84</v>
      </c>
      <c r="J71" s="200">
        <v>440</v>
      </c>
      <c r="K71" s="198">
        <v>92.4</v>
      </c>
      <c r="M71" s="200">
        <v>480</v>
      </c>
      <c r="N71" s="198">
        <v>100.8</v>
      </c>
    </row>
    <row r="72" spans="1:14">
      <c r="A72" s="200">
        <v>321</v>
      </c>
      <c r="B72" s="198">
        <v>67.41</v>
      </c>
      <c r="D72" s="200">
        <v>361</v>
      </c>
      <c r="E72" s="198">
        <v>75.81</v>
      </c>
      <c r="G72" s="200">
        <v>401</v>
      </c>
      <c r="H72" s="198">
        <v>84.21</v>
      </c>
      <c r="J72" s="200">
        <v>441</v>
      </c>
      <c r="K72" s="198">
        <v>92.61</v>
      </c>
      <c r="M72" s="200">
        <v>481</v>
      </c>
      <c r="N72" s="198">
        <v>101.01</v>
      </c>
    </row>
    <row r="73" spans="1:14">
      <c r="A73" s="200">
        <v>322</v>
      </c>
      <c r="B73" s="198">
        <v>67.62</v>
      </c>
      <c r="D73" s="200">
        <v>362</v>
      </c>
      <c r="E73" s="198">
        <v>76.02</v>
      </c>
      <c r="G73" s="200">
        <v>402</v>
      </c>
      <c r="H73" s="198">
        <v>84.42</v>
      </c>
      <c r="J73" s="200">
        <v>442</v>
      </c>
      <c r="K73" s="198">
        <v>92.82</v>
      </c>
      <c r="M73" s="200">
        <v>482</v>
      </c>
      <c r="N73" s="198">
        <v>101.22</v>
      </c>
    </row>
    <row r="74" spans="1:14">
      <c r="A74" s="200">
        <v>323</v>
      </c>
      <c r="B74" s="198">
        <v>67.83</v>
      </c>
      <c r="D74" s="200">
        <v>363</v>
      </c>
      <c r="E74" s="198">
        <v>76.23</v>
      </c>
      <c r="G74" s="200">
        <v>403</v>
      </c>
      <c r="H74" s="198">
        <v>84.63</v>
      </c>
      <c r="J74" s="200">
        <v>443</v>
      </c>
      <c r="K74" s="198">
        <v>93.03</v>
      </c>
      <c r="M74" s="200">
        <v>483</v>
      </c>
      <c r="N74" s="198">
        <v>101.43</v>
      </c>
    </row>
    <row r="75" spans="1:14">
      <c r="A75" s="200">
        <v>324</v>
      </c>
      <c r="B75" s="198">
        <v>68.040000000000006</v>
      </c>
      <c r="D75" s="200">
        <v>364</v>
      </c>
      <c r="E75" s="198">
        <v>76.44</v>
      </c>
      <c r="G75" s="200">
        <v>404</v>
      </c>
      <c r="H75" s="198">
        <v>84.84</v>
      </c>
      <c r="J75" s="200">
        <v>444</v>
      </c>
      <c r="K75" s="198">
        <v>93.24</v>
      </c>
      <c r="M75" s="200">
        <v>484</v>
      </c>
      <c r="N75" s="198">
        <v>101.64</v>
      </c>
    </row>
    <row r="76" spans="1:14">
      <c r="A76" s="200">
        <v>325</v>
      </c>
      <c r="B76" s="198">
        <v>68.25</v>
      </c>
      <c r="D76" s="200">
        <v>365</v>
      </c>
      <c r="E76" s="198">
        <v>76.650000000000006</v>
      </c>
      <c r="G76" s="200">
        <v>405</v>
      </c>
      <c r="H76" s="198">
        <v>85.05</v>
      </c>
      <c r="J76" s="200">
        <v>445</v>
      </c>
      <c r="K76" s="198">
        <v>93.45</v>
      </c>
      <c r="M76" s="200">
        <v>485</v>
      </c>
      <c r="N76" s="198">
        <v>101.85</v>
      </c>
    </row>
    <row r="77" spans="1:14">
      <c r="A77" s="200">
        <v>326</v>
      </c>
      <c r="B77" s="198">
        <v>68.459999999999994</v>
      </c>
      <c r="D77" s="200">
        <v>366</v>
      </c>
      <c r="E77" s="198">
        <v>76.86</v>
      </c>
      <c r="G77" s="200">
        <v>406</v>
      </c>
      <c r="H77" s="198">
        <v>85.26</v>
      </c>
      <c r="J77" s="200">
        <v>446</v>
      </c>
      <c r="K77" s="198">
        <v>93.66</v>
      </c>
      <c r="M77" s="200">
        <v>486</v>
      </c>
      <c r="N77" s="198">
        <v>102.06</v>
      </c>
    </row>
    <row r="78" spans="1:14">
      <c r="A78" s="200">
        <v>327</v>
      </c>
      <c r="B78" s="198">
        <v>68.67</v>
      </c>
      <c r="D78" s="200">
        <v>367</v>
      </c>
      <c r="E78" s="198">
        <v>77.069999999999993</v>
      </c>
      <c r="G78" s="200">
        <v>407</v>
      </c>
      <c r="H78" s="198">
        <v>85.47</v>
      </c>
      <c r="J78" s="200">
        <v>447</v>
      </c>
      <c r="K78" s="198">
        <v>93.87</v>
      </c>
      <c r="M78" s="200">
        <v>487</v>
      </c>
      <c r="N78" s="198">
        <v>102.27</v>
      </c>
    </row>
    <row r="79" spans="1:14">
      <c r="A79" s="200">
        <v>328</v>
      </c>
      <c r="B79" s="198">
        <v>68.88</v>
      </c>
      <c r="D79" s="200">
        <v>368</v>
      </c>
      <c r="E79" s="198">
        <v>77.28</v>
      </c>
      <c r="G79" s="200">
        <v>408</v>
      </c>
      <c r="H79" s="198">
        <v>85.68</v>
      </c>
      <c r="J79" s="200">
        <v>448</v>
      </c>
      <c r="K79" s="198">
        <v>94.08</v>
      </c>
      <c r="M79" s="200">
        <v>488</v>
      </c>
      <c r="N79" s="198">
        <v>102.48</v>
      </c>
    </row>
    <row r="80" spans="1:14">
      <c r="A80" s="200">
        <v>329</v>
      </c>
      <c r="B80" s="198">
        <v>69.09</v>
      </c>
      <c r="D80" s="200">
        <v>369</v>
      </c>
      <c r="E80" s="198">
        <v>77.489999999999995</v>
      </c>
      <c r="G80" s="200">
        <v>409</v>
      </c>
      <c r="H80" s="198">
        <v>85.89</v>
      </c>
      <c r="J80" s="200">
        <v>449</v>
      </c>
      <c r="K80" s="198">
        <v>94.29</v>
      </c>
      <c r="M80" s="200">
        <v>489</v>
      </c>
      <c r="N80" s="198">
        <v>102.69</v>
      </c>
    </row>
    <row r="81" spans="1:14">
      <c r="A81" s="200">
        <v>330</v>
      </c>
      <c r="B81" s="198">
        <v>69.3</v>
      </c>
      <c r="D81" s="200">
        <v>370</v>
      </c>
      <c r="E81" s="198">
        <v>77.7</v>
      </c>
      <c r="G81" s="200">
        <v>410</v>
      </c>
      <c r="H81" s="198">
        <v>86.1</v>
      </c>
      <c r="J81" s="200">
        <v>450</v>
      </c>
      <c r="K81" s="198">
        <v>94.5</v>
      </c>
      <c r="M81" s="200">
        <v>490</v>
      </c>
      <c r="N81" s="198">
        <v>102.9</v>
      </c>
    </row>
    <row r="82" spans="1:14">
      <c r="A82" s="200">
        <v>331</v>
      </c>
      <c r="B82" s="198">
        <v>69.510000000000005</v>
      </c>
      <c r="D82" s="200">
        <v>371</v>
      </c>
      <c r="E82" s="198">
        <v>77.91</v>
      </c>
      <c r="G82" s="200">
        <v>411</v>
      </c>
      <c r="H82" s="198">
        <v>86.31</v>
      </c>
      <c r="J82" s="200">
        <v>451</v>
      </c>
      <c r="K82" s="198">
        <v>94.71</v>
      </c>
      <c r="M82" s="200">
        <v>491</v>
      </c>
      <c r="N82" s="198">
        <v>103.11</v>
      </c>
    </row>
    <row r="83" spans="1:14">
      <c r="A83" s="200">
        <v>332</v>
      </c>
      <c r="B83" s="198">
        <v>69.72</v>
      </c>
      <c r="D83" s="200">
        <v>372</v>
      </c>
      <c r="E83" s="198">
        <v>78.12</v>
      </c>
      <c r="G83" s="200">
        <v>412</v>
      </c>
      <c r="H83" s="198">
        <v>86.52</v>
      </c>
      <c r="J83" s="200">
        <v>452</v>
      </c>
      <c r="K83" s="198">
        <v>94.92</v>
      </c>
      <c r="M83" s="200">
        <v>492</v>
      </c>
      <c r="N83" s="198">
        <v>103.32</v>
      </c>
    </row>
    <row r="84" spans="1:14">
      <c r="A84" s="200">
        <v>333</v>
      </c>
      <c r="B84" s="198">
        <v>69.930000000000007</v>
      </c>
      <c r="D84" s="200">
        <v>373</v>
      </c>
      <c r="E84" s="198">
        <v>78.33</v>
      </c>
      <c r="G84" s="200">
        <v>413</v>
      </c>
      <c r="H84" s="198">
        <v>86.73</v>
      </c>
      <c r="J84" s="200">
        <v>453</v>
      </c>
      <c r="K84" s="198">
        <v>95.13</v>
      </c>
      <c r="M84" s="200">
        <v>493</v>
      </c>
      <c r="N84" s="198">
        <v>103.53</v>
      </c>
    </row>
    <row r="85" spans="1:14">
      <c r="A85" s="200">
        <v>334</v>
      </c>
      <c r="B85" s="198">
        <v>70.14</v>
      </c>
      <c r="D85" s="200">
        <v>374</v>
      </c>
      <c r="E85" s="198">
        <v>78.540000000000006</v>
      </c>
      <c r="G85" s="200">
        <v>414</v>
      </c>
      <c r="H85" s="198">
        <v>86.94</v>
      </c>
      <c r="J85" s="200">
        <v>454</v>
      </c>
      <c r="K85" s="198">
        <v>95.34</v>
      </c>
      <c r="M85" s="200">
        <v>494</v>
      </c>
      <c r="N85" s="198">
        <v>103.74</v>
      </c>
    </row>
    <row r="86" spans="1:14">
      <c r="A86" s="200">
        <v>335</v>
      </c>
      <c r="B86" s="198">
        <v>70.349999999999994</v>
      </c>
      <c r="D86" s="200">
        <v>375</v>
      </c>
      <c r="E86" s="198">
        <v>78.75</v>
      </c>
      <c r="G86" s="200">
        <v>415</v>
      </c>
      <c r="H86" s="198">
        <v>87.15</v>
      </c>
      <c r="J86" s="200">
        <v>455</v>
      </c>
      <c r="K86" s="198">
        <v>95.55</v>
      </c>
      <c r="M86" s="200">
        <v>495</v>
      </c>
      <c r="N86" s="198">
        <v>103.95</v>
      </c>
    </row>
    <row r="87" spans="1:14">
      <c r="A87" s="200">
        <v>336</v>
      </c>
      <c r="B87" s="198">
        <v>70.56</v>
      </c>
      <c r="D87" s="200">
        <v>376</v>
      </c>
      <c r="E87" s="198">
        <v>78.959999999999994</v>
      </c>
      <c r="G87" s="200">
        <v>416</v>
      </c>
      <c r="H87" s="198">
        <v>87.36</v>
      </c>
      <c r="J87" s="200">
        <v>456</v>
      </c>
      <c r="K87" s="198">
        <v>95.76</v>
      </c>
      <c r="M87" s="200">
        <v>496</v>
      </c>
      <c r="N87" s="198">
        <v>104.16</v>
      </c>
    </row>
    <row r="88" spans="1:14">
      <c r="A88" s="200">
        <v>337</v>
      </c>
      <c r="B88" s="198">
        <v>70.77</v>
      </c>
      <c r="D88" s="200">
        <v>377</v>
      </c>
      <c r="E88" s="198">
        <v>79.17</v>
      </c>
      <c r="G88" s="200">
        <v>417</v>
      </c>
      <c r="H88" s="198">
        <v>87.57</v>
      </c>
      <c r="J88" s="200">
        <v>457</v>
      </c>
      <c r="K88" s="198">
        <v>95.97</v>
      </c>
      <c r="M88" s="200">
        <v>497</v>
      </c>
      <c r="N88" s="198">
        <v>104.37</v>
      </c>
    </row>
    <row r="89" spans="1:14">
      <c r="A89" s="200">
        <v>338</v>
      </c>
      <c r="B89" s="198">
        <v>70.98</v>
      </c>
      <c r="D89" s="200">
        <v>378</v>
      </c>
      <c r="E89" s="198">
        <v>79.38</v>
      </c>
      <c r="G89" s="200">
        <v>418</v>
      </c>
      <c r="H89" s="198">
        <v>87.78</v>
      </c>
      <c r="J89" s="200">
        <v>458</v>
      </c>
      <c r="K89" s="198">
        <v>96.18</v>
      </c>
      <c r="M89" s="200">
        <v>498</v>
      </c>
      <c r="N89" s="198">
        <v>104.58</v>
      </c>
    </row>
    <row r="90" spans="1:14">
      <c r="A90" s="204"/>
      <c r="B90" s="205"/>
      <c r="D90" s="204"/>
      <c r="E90" s="205"/>
      <c r="G90" s="204"/>
      <c r="H90" s="205"/>
      <c r="J90" s="204"/>
      <c r="K90" s="205"/>
      <c r="M90" s="204"/>
      <c r="N90" s="205"/>
    </row>
    <row r="91" spans="1:14" s="187" customFormat="1" ht="15.75">
      <c r="A91" s="182" t="s">
        <v>266</v>
      </c>
      <c r="B91" s="183"/>
      <c r="C91" s="184"/>
      <c r="D91" s="184"/>
      <c r="E91" s="184"/>
      <c r="F91" s="184"/>
      <c r="G91" s="184"/>
      <c r="H91" s="184"/>
      <c r="I91" s="184"/>
      <c r="J91" s="184"/>
      <c r="K91" s="182"/>
      <c r="L91" s="186"/>
      <c r="N91" s="184"/>
    </row>
    <row r="92" spans="1:14" ht="7.5" customHeight="1">
      <c r="A92" s="188"/>
      <c r="B92" s="183"/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</row>
    <row r="93" spans="1:14" ht="40.5" customHeight="1">
      <c r="A93" s="189" t="s">
        <v>267</v>
      </c>
      <c r="B93" s="192" t="s">
        <v>255</v>
      </c>
      <c r="C93" s="191"/>
      <c r="D93" s="189" t="s">
        <v>267</v>
      </c>
      <c r="E93" s="192" t="s">
        <v>255</v>
      </c>
      <c r="F93" s="191"/>
      <c r="G93" s="189" t="s">
        <v>267</v>
      </c>
      <c r="H93" s="192" t="s">
        <v>255</v>
      </c>
      <c r="I93" s="191"/>
      <c r="J93" s="189" t="s">
        <v>267</v>
      </c>
      <c r="K93" s="192" t="s">
        <v>255</v>
      </c>
      <c r="L93" s="191"/>
      <c r="M93" s="189" t="s">
        <v>267</v>
      </c>
      <c r="N93" s="192" t="s">
        <v>255</v>
      </c>
    </row>
    <row r="94" spans="1:14">
      <c r="A94" s="193" t="s">
        <v>213</v>
      </c>
      <c r="B94" s="206" t="s">
        <v>213</v>
      </c>
      <c r="D94" s="193" t="s">
        <v>213</v>
      </c>
      <c r="E94" s="196" t="s">
        <v>213</v>
      </c>
      <c r="G94" s="193" t="s">
        <v>213</v>
      </c>
      <c r="H94" s="196" t="s">
        <v>213</v>
      </c>
      <c r="J94" s="193" t="s">
        <v>213</v>
      </c>
      <c r="K94" s="196" t="s">
        <v>213</v>
      </c>
      <c r="M94" s="193" t="s">
        <v>213</v>
      </c>
      <c r="N94" s="196" t="s">
        <v>213</v>
      </c>
    </row>
    <row r="95" spans="1:14">
      <c r="A95" s="201">
        <v>499</v>
      </c>
      <c r="B95" s="198">
        <v>104.79</v>
      </c>
      <c r="C95" s="199"/>
      <c r="D95" s="200">
        <v>539</v>
      </c>
      <c r="E95" s="198">
        <v>113.19</v>
      </c>
      <c r="F95" s="199"/>
      <c r="G95" s="200">
        <v>579</v>
      </c>
      <c r="H95" s="198">
        <v>121.59</v>
      </c>
      <c r="I95" s="199"/>
      <c r="J95" s="200">
        <v>619</v>
      </c>
      <c r="K95" s="198">
        <v>129.99</v>
      </c>
      <c r="L95" s="199"/>
      <c r="M95" s="200">
        <v>659</v>
      </c>
      <c r="N95" s="198">
        <v>138.38999999999999</v>
      </c>
    </row>
    <row r="96" spans="1:14">
      <c r="A96" s="200">
        <v>500</v>
      </c>
      <c r="B96" s="198">
        <v>105</v>
      </c>
      <c r="D96" s="200">
        <v>540</v>
      </c>
      <c r="E96" s="198">
        <v>113.4</v>
      </c>
      <c r="G96" s="200">
        <v>580</v>
      </c>
      <c r="H96" s="198">
        <v>121.8</v>
      </c>
      <c r="J96" s="200">
        <v>620</v>
      </c>
      <c r="K96" s="198">
        <v>130.19999999999999</v>
      </c>
      <c r="M96" s="200">
        <v>660</v>
      </c>
      <c r="N96" s="198">
        <v>138.6</v>
      </c>
    </row>
    <row r="97" spans="1:14">
      <c r="A97" s="200">
        <v>501</v>
      </c>
      <c r="B97" s="198">
        <v>105.21</v>
      </c>
      <c r="D97" s="200">
        <v>541</v>
      </c>
      <c r="E97" s="198">
        <v>113.61</v>
      </c>
      <c r="G97" s="200">
        <v>581</v>
      </c>
      <c r="H97" s="198">
        <v>122.01</v>
      </c>
      <c r="J97" s="200">
        <v>621</v>
      </c>
      <c r="K97" s="198">
        <v>130.41</v>
      </c>
      <c r="M97" s="200">
        <v>661</v>
      </c>
      <c r="N97" s="198">
        <v>138.81</v>
      </c>
    </row>
    <row r="98" spans="1:14">
      <c r="A98" s="200">
        <v>502</v>
      </c>
      <c r="B98" s="198">
        <v>105.42</v>
      </c>
      <c r="D98" s="200">
        <v>542</v>
      </c>
      <c r="E98" s="198">
        <v>113.82</v>
      </c>
      <c r="G98" s="200">
        <v>582</v>
      </c>
      <c r="H98" s="198">
        <v>122.22</v>
      </c>
      <c r="J98" s="200">
        <v>622</v>
      </c>
      <c r="K98" s="198">
        <v>130.62</v>
      </c>
      <c r="M98" s="200">
        <v>662</v>
      </c>
      <c r="N98" s="198">
        <v>139.02000000000001</v>
      </c>
    </row>
    <row r="99" spans="1:14">
      <c r="A99" s="200">
        <v>503</v>
      </c>
      <c r="B99" s="198">
        <v>105.63</v>
      </c>
      <c r="D99" s="200">
        <v>543</v>
      </c>
      <c r="E99" s="198">
        <v>114.03</v>
      </c>
      <c r="G99" s="200">
        <v>583</v>
      </c>
      <c r="H99" s="198">
        <v>122.43</v>
      </c>
      <c r="J99" s="200">
        <v>623</v>
      </c>
      <c r="K99" s="198">
        <v>130.83000000000001</v>
      </c>
      <c r="M99" s="200">
        <v>663</v>
      </c>
      <c r="N99" s="198">
        <v>139.22999999999999</v>
      </c>
    </row>
    <row r="100" spans="1:14">
      <c r="A100" s="200">
        <v>504</v>
      </c>
      <c r="B100" s="198">
        <v>105.84</v>
      </c>
      <c r="D100" s="200">
        <v>544</v>
      </c>
      <c r="E100" s="198">
        <v>114.24</v>
      </c>
      <c r="G100" s="200">
        <v>584</v>
      </c>
      <c r="H100" s="198">
        <v>122.64</v>
      </c>
      <c r="J100" s="200">
        <v>624</v>
      </c>
      <c r="K100" s="198">
        <v>131.04</v>
      </c>
      <c r="M100" s="200">
        <v>664</v>
      </c>
      <c r="N100" s="198">
        <v>139.44</v>
      </c>
    </row>
    <row r="101" spans="1:14">
      <c r="A101" s="200">
        <v>505</v>
      </c>
      <c r="B101" s="198">
        <v>106.05</v>
      </c>
      <c r="D101" s="200">
        <v>545</v>
      </c>
      <c r="E101" s="198">
        <v>114.45</v>
      </c>
      <c r="G101" s="200">
        <v>585</v>
      </c>
      <c r="H101" s="198">
        <v>122.85</v>
      </c>
      <c r="J101" s="200">
        <v>625</v>
      </c>
      <c r="K101" s="198">
        <v>131.25</v>
      </c>
      <c r="M101" s="200">
        <v>665</v>
      </c>
      <c r="N101" s="198">
        <v>139.65</v>
      </c>
    </row>
    <row r="102" spans="1:14">
      <c r="A102" s="200">
        <v>506</v>
      </c>
      <c r="B102" s="198">
        <v>106.26</v>
      </c>
      <c r="D102" s="200">
        <v>546</v>
      </c>
      <c r="E102" s="198">
        <v>114.66</v>
      </c>
      <c r="G102" s="200">
        <v>586</v>
      </c>
      <c r="H102" s="198">
        <v>123.06</v>
      </c>
      <c r="J102" s="200">
        <v>626</v>
      </c>
      <c r="K102" s="198">
        <v>131.46</v>
      </c>
      <c r="M102" s="200">
        <v>666</v>
      </c>
      <c r="N102" s="198">
        <v>139.86000000000001</v>
      </c>
    </row>
    <row r="103" spans="1:14">
      <c r="A103" s="200">
        <v>507</v>
      </c>
      <c r="B103" s="198">
        <v>106.47</v>
      </c>
      <c r="D103" s="200">
        <v>547</v>
      </c>
      <c r="E103" s="198">
        <v>114.87</v>
      </c>
      <c r="G103" s="200">
        <v>587</v>
      </c>
      <c r="H103" s="198">
        <v>123.27</v>
      </c>
      <c r="J103" s="200">
        <v>627</v>
      </c>
      <c r="K103" s="198">
        <v>131.66999999999999</v>
      </c>
      <c r="M103" s="200">
        <v>667</v>
      </c>
      <c r="N103" s="198">
        <v>140.07</v>
      </c>
    </row>
    <row r="104" spans="1:14">
      <c r="A104" s="200">
        <v>508</v>
      </c>
      <c r="B104" s="198">
        <v>106.68</v>
      </c>
      <c r="D104" s="200">
        <v>548</v>
      </c>
      <c r="E104" s="198">
        <v>115.08</v>
      </c>
      <c r="G104" s="200">
        <v>588</v>
      </c>
      <c r="H104" s="198">
        <v>123.48</v>
      </c>
      <c r="J104" s="200">
        <v>628</v>
      </c>
      <c r="K104" s="198">
        <v>131.88</v>
      </c>
      <c r="M104" s="200">
        <v>668</v>
      </c>
      <c r="N104" s="198">
        <v>140.28</v>
      </c>
    </row>
    <row r="105" spans="1:14">
      <c r="A105" s="200">
        <v>509</v>
      </c>
      <c r="B105" s="198">
        <v>106.89</v>
      </c>
      <c r="D105" s="200">
        <v>549</v>
      </c>
      <c r="E105" s="198">
        <v>115.29</v>
      </c>
      <c r="G105" s="200">
        <v>589</v>
      </c>
      <c r="H105" s="198">
        <v>123.69</v>
      </c>
      <c r="J105" s="200">
        <v>629</v>
      </c>
      <c r="K105" s="198">
        <v>132.09</v>
      </c>
      <c r="M105" s="200">
        <v>669</v>
      </c>
      <c r="N105" s="198">
        <v>140.49</v>
      </c>
    </row>
    <row r="106" spans="1:14">
      <c r="A106" s="200">
        <v>510</v>
      </c>
      <c r="B106" s="198">
        <v>107.1</v>
      </c>
      <c r="D106" s="200">
        <v>550</v>
      </c>
      <c r="E106" s="198">
        <v>115.5</v>
      </c>
      <c r="G106" s="200">
        <v>590</v>
      </c>
      <c r="H106" s="198">
        <v>123.9</v>
      </c>
      <c r="J106" s="200">
        <v>630</v>
      </c>
      <c r="K106" s="198">
        <v>132.30000000000001</v>
      </c>
      <c r="M106" s="200">
        <v>670</v>
      </c>
      <c r="N106" s="198">
        <v>140.69999999999999</v>
      </c>
    </row>
    <row r="107" spans="1:14">
      <c r="A107" s="200">
        <v>511</v>
      </c>
      <c r="B107" s="198">
        <v>107.31</v>
      </c>
      <c r="D107" s="200">
        <v>551</v>
      </c>
      <c r="E107" s="198">
        <v>115.71</v>
      </c>
      <c r="G107" s="200">
        <v>591</v>
      </c>
      <c r="H107" s="198">
        <v>124.11</v>
      </c>
      <c r="J107" s="200">
        <v>631</v>
      </c>
      <c r="K107" s="198">
        <v>132.51</v>
      </c>
      <c r="M107" s="200">
        <v>671</v>
      </c>
      <c r="N107" s="198">
        <v>140.91</v>
      </c>
    </row>
    <row r="108" spans="1:14">
      <c r="A108" s="200">
        <v>512</v>
      </c>
      <c r="B108" s="198">
        <v>107.52</v>
      </c>
      <c r="D108" s="200">
        <v>552</v>
      </c>
      <c r="E108" s="198">
        <v>115.92</v>
      </c>
      <c r="G108" s="200">
        <v>592</v>
      </c>
      <c r="H108" s="198">
        <v>124.32</v>
      </c>
      <c r="J108" s="200">
        <v>632</v>
      </c>
      <c r="K108" s="198">
        <v>132.72</v>
      </c>
      <c r="M108" s="200">
        <v>672</v>
      </c>
      <c r="N108" s="198">
        <v>141.12</v>
      </c>
    </row>
    <row r="109" spans="1:14">
      <c r="A109" s="200">
        <v>513</v>
      </c>
      <c r="B109" s="198">
        <v>107.73</v>
      </c>
      <c r="D109" s="200">
        <v>553</v>
      </c>
      <c r="E109" s="198">
        <v>116.13</v>
      </c>
      <c r="G109" s="200">
        <v>593</v>
      </c>
      <c r="H109" s="198">
        <v>124.53</v>
      </c>
      <c r="J109" s="200">
        <v>633</v>
      </c>
      <c r="K109" s="198">
        <v>132.93</v>
      </c>
      <c r="M109" s="200">
        <v>673</v>
      </c>
      <c r="N109" s="198">
        <v>141.33000000000001</v>
      </c>
    </row>
    <row r="110" spans="1:14">
      <c r="A110" s="200">
        <v>514</v>
      </c>
      <c r="B110" s="198">
        <v>107.94</v>
      </c>
      <c r="D110" s="200">
        <v>554</v>
      </c>
      <c r="E110" s="198">
        <v>116.34</v>
      </c>
      <c r="G110" s="200">
        <v>594</v>
      </c>
      <c r="H110" s="198">
        <v>124.74</v>
      </c>
      <c r="J110" s="200">
        <v>634</v>
      </c>
      <c r="K110" s="198">
        <v>133.13999999999999</v>
      </c>
      <c r="M110" s="200">
        <v>674</v>
      </c>
      <c r="N110" s="198">
        <v>141.54</v>
      </c>
    </row>
    <row r="111" spans="1:14">
      <c r="A111" s="200">
        <v>515</v>
      </c>
      <c r="B111" s="198">
        <v>108.15</v>
      </c>
      <c r="D111" s="200">
        <v>555</v>
      </c>
      <c r="E111" s="198">
        <v>116.55</v>
      </c>
      <c r="G111" s="200">
        <v>595</v>
      </c>
      <c r="H111" s="198">
        <v>124.95</v>
      </c>
      <c r="J111" s="200">
        <v>635</v>
      </c>
      <c r="K111" s="198">
        <v>133.35</v>
      </c>
      <c r="M111" s="200">
        <v>675</v>
      </c>
      <c r="N111" s="198">
        <v>141.75</v>
      </c>
    </row>
    <row r="112" spans="1:14">
      <c r="A112" s="200">
        <v>516</v>
      </c>
      <c r="B112" s="198">
        <v>108.36</v>
      </c>
      <c r="D112" s="200">
        <v>556</v>
      </c>
      <c r="E112" s="198">
        <v>116.76</v>
      </c>
      <c r="G112" s="200">
        <v>596</v>
      </c>
      <c r="H112" s="198">
        <v>125.16</v>
      </c>
      <c r="J112" s="200">
        <v>636</v>
      </c>
      <c r="K112" s="198">
        <v>133.56</v>
      </c>
      <c r="M112" s="200">
        <v>676</v>
      </c>
      <c r="N112" s="198">
        <v>141.96</v>
      </c>
    </row>
    <row r="113" spans="1:14">
      <c r="A113" s="200">
        <v>517</v>
      </c>
      <c r="B113" s="198">
        <v>108.57</v>
      </c>
      <c r="D113" s="200">
        <v>557</v>
      </c>
      <c r="E113" s="198">
        <v>116.97</v>
      </c>
      <c r="G113" s="200">
        <v>597</v>
      </c>
      <c r="H113" s="198">
        <v>125.37</v>
      </c>
      <c r="J113" s="200">
        <v>637</v>
      </c>
      <c r="K113" s="198">
        <v>133.77000000000001</v>
      </c>
      <c r="M113" s="200">
        <v>677</v>
      </c>
      <c r="N113" s="198">
        <v>142.16999999999999</v>
      </c>
    </row>
    <row r="114" spans="1:14">
      <c r="A114" s="200">
        <v>518</v>
      </c>
      <c r="B114" s="198">
        <v>108.78</v>
      </c>
      <c r="D114" s="200">
        <v>558</v>
      </c>
      <c r="E114" s="198">
        <v>117.18</v>
      </c>
      <c r="G114" s="200">
        <v>598</v>
      </c>
      <c r="H114" s="198">
        <v>125.58</v>
      </c>
      <c r="J114" s="200">
        <v>638</v>
      </c>
      <c r="K114" s="198">
        <v>133.97999999999999</v>
      </c>
      <c r="M114" s="200">
        <v>678</v>
      </c>
      <c r="N114" s="198">
        <v>142.38</v>
      </c>
    </row>
    <row r="115" spans="1:14">
      <c r="A115" s="200">
        <v>519</v>
      </c>
      <c r="B115" s="198">
        <v>108.99</v>
      </c>
      <c r="D115" s="200">
        <v>559</v>
      </c>
      <c r="E115" s="198">
        <v>117.39</v>
      </c>
      <c r="G115" s="200">
        <v>599</v>
      </c>
      <c r="H115" s="198">
        <v>125.79</v>
      </c>
      <c r="J115" s="200">
        <v>639</v>
      </c>
      <c r="K115" s="198">
        <v>134.19</v>
      </c>
      <c r="M115" s="200">
        <v>679</v>
      </c>
      <c r="N115" s="198">
        <v>142.59</v>
      </c>
    </row>
    <row r="116" spans="1:14">
      <c r="A116" s="200">
        <v>520</v>
      </c>
      <c r="B116" s="198">
        <v>109.2</v>
      </c>
      <c r="D116" s="200">
        <v>560</v>
      </c>
      <c r="E116" s="198">
        <v>117.6</v>
      </c>
      <c r="G116" s="200">
        <v>600</v>
      </c>
      <c r="H116" s="198">
        <v>126</v>
      </c>
      <c r="J116" s="200">
        <v>640</v>
      </c>
      <c r="K116" s="198">
        <v>134.4</v>
      </c>
      <c r="M116" s="200">
        <v>680</v>
      </c>
      <c r="N116" s="198">
        <v>142.80000000000001</v>
      </c>
    </row>
    <row r="117" spans="1:14">
      <c r="A117" s="200">
        <v>521</v>
      </c>
      <c r="B117" s="198">
        <v>109.41</v>
      </c>
      <c r="D117" s="200">
        <v>561</v>
      </c>
      <c r="E117" s="198">
        <v>117.81</v>
      </c>
      <c r="G117" s="200">
        <v>601</v>
      </c>
      <c r="H117" s="198">
        <v>126.21</v>
      </c>
      <c r="J117" s="200">
        <v>641</v>
      </c>
      <c r="K117" s="198">
        <v>134.61000000000001</v>
      </c>
      <c r="M117" s="200">
        <v>681</v>
      </c>
      <c r="N117" s="198">
        <v>143.01</v>
      </c>
    </row>
    <row r="118" spans="1:14">
      <c r="A118" s="200">
        <v>522</v>
      </c>
      <c r="B118" s="198">
        <v>109.62</v>
      </c>
      <c r="D118" s="200">
        <v>562</v>
      </c>
      <c r="E118" s="198">
        <v>118.02</v>
      </c>
      <c r="G118" s="200">
        <v>602</v>
      </c>
      <c r="H118" s="198">
        <v>126.42</v>
      </c>
      <c r="J118" s="200">
        <v>642</v>
      </c>
      <c r="K118" s="198">
        <v>134.82</v>
      </c>
      <c r="M118" s="200">
        <v>682</v>
      </c>
      <c r="N118" s="198">
        <v>143.22</v>
      </c>
    </row>
    <row r="119" spans="1:14">
      <c r="A119" s="200">
        <v>523</v>
      </c>
      <c r="B119" s="198">
        <v>109.83</v>
      </c>
      <c r="D119" s="200">
        <v>563</v>
      </c>
      <c r="E119" s="198">
        <v>118.23</v>
      </c>
      <c r="G119" s="200">
        <v>603</v>
      </c>
      <c r="H119" s="198">
        <v>126.63</v>
      </c>
      <c r="J119" s="200">
        <v>643</v>
      </c>
      <c r="K119" s="198">
        <v>135.03</v>
      </c>
      <c r="M119" s="200">
        <v>683</v>
      </c>
      <c r="N119" s="198">
        <v>143.43</v>
      </c>
    </row>
    <row r="120" spans="1:14">
      <c r="A120" s="200">
        <v>524</v>
      </c>
      <c r="B120" s="198">
        <v>110.04</v>
      </c>
      <c r="D120" s="200">
        <v>564</v>
      </c>
      <c r="E120" s="198">
        <v>118.44</v>
      </c>
      <c r="G120" s="200">
        <v>604</v>
      </c>
      <c r="H120" s="198">
        <v>126.84</v>
      </c>
      <c r="J120" s="200">
        <v>644</v>
      </c>
      <c r="K120" s="198">
        <v>135.24</v>
      </c>
      <c r="M120" s="200">
        <v>684</v>
      </c>
      <c r="N120" s="198">
        <v>143.63999999999999</v>
      </c>
    </row>
    <row r="121" spans="1:14">
      <c r="A121" s="200">
        <v>525</v>
      </c>
      <c r="B121" s="198">
        <v>110.25</v>
      </c>
      <c r="D121" s="200">
        <v>565</v>
      </c>
      <c r="E121" s="198">
        <v>118.65</v>
      </c>
      <c r="G121" s="200">
        <v>605</v>
      </c>
      <c r="H121" s="198">
        <v>127.05</v>
      </c>
      <c r="J121" s="200">
        <v>645</v>
      </c>
      <c r="K121" s="198">
        <v>135.44999999999999</v>
      </c>
      <c r="M121" s="200">
        <v>685</v>
      </c>
      <c r="N121" s="198">
        <v>143.85</v>
      </c>
    </row>
    <row r="122" spans="1:14">
      <c r="A122" s="200">
        <v>526</v>
      </c>
      <c r="B122" s="198">
        <v>110.46</v>
      </c>
      <c r="D122" s="200">
        <v>566</v>
      </c>
      <c r="E122" s="198">
        <v>118.86</v>
      </c>
      <c r="G122" s="200">
        <v>606</v>
      </c>
      <c r="H122" s="198">
        <v>127.26</v>
      </c>
      <c r="J122" s="200">
        <v>646</v>
      </c>
      <c r="K122" s="198">
        <v>135.66</v>
      </c>
      <c r="M122" s="200">
        <v>686</v>
      </c>
      <c r="N122" s="198">
        <v>144.06</v>
      </c>
    </row>
    <row r="123" spans="1:14">
      <c r="A123" s="200">
        <v>527</v>
      </c>
      <c r="B123" s="198">
        <v>110.67</v>
      </c>
      <c r="D123" s="200">
        <v>567</v>
      </c>
      <c r="E123" s="198">
        <v>119.07</v>
      </c>
      <c r="G123" s="200">
        <v>607</v>
      </c>
      <c r="H123" s="198">
        <v>127.47</v>
      </c>
      <c r="J123" s="200">
        <v>647</v>
      </c>
      <c r="K123" s="198">
        <v>135.87</v>
      </c>
      <c r="M123" s="200">
        <v>687</v>
      </c>
      <c r="N123" s="198">
        <v>144.27000000000001</v>
      </c>
    </row>
    <row r="124" spans="1:14">
      <c r="A124" s="200">
        <v>528</v>
      </c>
      <c r="B124" s="198">
        <v>110.88</v>
      </c>
      <c r="D124" s="200">
        <v>568</v>
      </c>
      <c r="E124" s="198">
        <v>119.28</v>
      </c>
      <c r="G124" s="200">
        <v>608</v>
      </c>
      <c r="H124" s="198">
        <v>127.68</v>
      </c>
      <c r="J124" s="200">
        <v>648</v>
      </c>
      <c r="K124" s="198">
        <v>136.08000000000001</v>
      </c>
      <c r="M124" s="200">
        <v>688</v>
      </c>
      <c r="N124" s="198">
        <v>144.47999999999999</v>
      </c>
    </row>
    <row r="125" spans="1:14">
      <c r="A125" s="200">
        <v>529</v>
      </c>
      <c r="B125" s="198">
        <v>111.09</v>
      </c>
      <c r="D125" s="200">
        <v>569</v>
      </c>
      <c r="E125" s="198">
        <v>119.49</v>
      </c>
      <c r="G125" s="200">
        <v>609</v>
      </c>
      <c r="H125" s="198">
        <v>127.89</v>
      </c>
      <c r="J125" s="200">
        <v>649</v>
      </c>
      <c r="K125" s="198">
        <v>136.29</v>
      </c>
      <c r="M125" s="200">
        <v>689</v>
      </c>
      <c r="N125" s="198">
        <v>144.69</v>
      </c>
    </row>
    <row r="126" spans="1:14">
      <c r="A126" s="200">
        <v>530</v>
      </c>
      <c r="B126" s="198">
        <v>111.3</v>
      </c>
      <c r="D126" s="200">
        <v>570</v>
      </c>
      <c r="E126" s="198">
        <v>119.7</v>
      </c>
      <c r="G126" s="200">
        <v>610</v>
      </c>
      <c r="H126" s="198">
        <v>128.1</v>
      </c>
      <c r="J126" s="200">
        <v>650</v>
      </c>
      <c r="K126" s="198">
        <v>136.5</v>
      </c>
      <c r="M126" s="200">
        <v>690</v>
      </c>
      <c r="N126" s="198">
        <v>144.9</v>
      </c>
    </row>
    <row r="127" spans="1:14">
      <c r="A127" s="200">
        <v>531</v>
      </c>
      <c r="B127" s="198">
        <v>111.51</v>
      </c>
      <c r="D127" s="200">
        <v>571</v>
      </c>
      <c r="E127" s="198">
        <v>119.91</v>
      </c>
      <c r="G127" s="200">
        <v>611</v>
      </c>
      <c r="H127" s="198">
        <v>128.31</v>
      </c>
      <c r="J127" s="200">
        <v>651</v>
      </c>
      <c r="K127" s="198">
        <v>136.71</v>
      </c>
      <c r="M127" s="200">
        <v>691</v>
      </c>
      <c r="N127" s="198">
        <v>145.11000000000001</v>
      </c>
    </row>
    <row r="128" spans="1:14">
      <c r="A128" s="200">
        <v>532</v>
      </c>
      <c r="B128" s="198">
        <v>111.72</v>
      </c>
      <c r="D128" s="200">
        <v>572</v>
      </c>
      <c r="E128" s="198">
        <v>120.12</v>
      </c>
      <c r="G128" s="200">
        <v>612</v>
      </c>
      <c r="H128" s="198">
        <v>128.52000000000001</v>
      </c>
      <c r="J128" s="200">
        <v>652</v>
      </c>
      <c r="K128" s="198">
        <v>136.91999999999999</v>
      </c>
      <c r="M128" s="200">
        <v>692</v>
      </c>
      <c r="N128" s="198">
        <v>145.32</v>
      </c>
    </row>
    <row r="129" spans="1:14">
      <c r="A129" s="200">
        <v>533</v>
      </c>
      <c r="B129" s="198">
        <v>111.93</v>
      </c>
      <c r="D129" s="200">
        <v>573</v>
      </c>
      <c r="E129" s="198">
        <v>120.33</v>
      </c>
      <c r="G129" s="200">
        <v>613</v>
      </c>
      <c r="H129" s="198">
        <v>128.72999999999999</v>
      </c>
      <c r="J129" s="200">
        <v>653</v>
      </c>
      <c r="K129" s="198">
        <v>137.13</v>
      </c>
      <c r="M129" s="200">
        <v>693</v>
      </c>
      <c r="N129" s="198">
        <v>145.53</v>
      </c>
    </row>
    <row r="130" spans="1:14">
      <c r="A130" s="200">
        <v>534</v>
      </c>
      <c r="B130" s="198">
        <v>112.14</v>
      </c>
      <c r="D130" s="200">
        <v>574</v>
      </c>
      <c r="E130" s="198">
        <v>120.54</v>
      </c>
      <c r="G130" s="200">
        <v>614</v>
      </c>
      <c r="H130" s="198">
        <v>128.94</v>
      </c>
      <c r="J130" s="200">
        <v>654</v>
      </c>
      <c r="K130" s="198">
        <v>137.34</v>
      </c>
      <c r="M130" s="200">
        <v>694</v>
      </c>
      <c r="N130" s="198">
        <v>145.74</v>
      </c>
    </row>
    <row r="131" spans="1:14">
      <c r="A131" s="200">
        <v>535</v>
      </c>
      <c r="B131" s="198">
        <v>112.35</v>
      </c>
      <c r="D131" s="200">
        <v>575</v>
      </c>
      <c r="E131" s="198">
        <v>120.75</v>
      </c>
      <c r="G131" s="200">
        <v>615</v>
      </c>
      <c r="H131" s="198">
        <v>129.15</v>
      </c>
      <c r="J131" s="200">
        <v>655</v>
      </c>
      <c r="K131" s="198">
        <v>137.55000000000001</v>
      </c>
      <c r="M131" s="200">
        <v>695</v>
      </c>
      <c r="N131" s="198">
        <v>145.94999999999999</v>
      </c>
    </row>
    <row r="132" spans="1:14">
      <c r="A132" s="200">
        <v>536</v>
      </c>
      <c r="B132" s="198">
        <v>112.56</v>
      </c>
      <c r="D132" s="200">
        <v>576</v>
      </c>
      <c r="E132" s="198">
        <v>120.96</v>
      </c>
      <c r="G132" s="200">
        <v>616</v>
      </c>
      <c r="H132" s="198">
        <v>129.36000000000001</v>
      </c>
      <c r="J132" s="200">
        <v>656</v>
      </c>
      <c r="K132" s="198">
        <v>137.76</v>
      </c>
      <c r="M132" s="200">
        <v>696</v>
      </c>
      <c r="N132" s="198">
        <v>146.16</v>
      </c>
    </row>
    <row r="133" spans="1:14">
      <c r="A133" s="200">
        <v>537</v>
      </c>
      <c r="B133" s="198">
        <v>112.77</v>
      </c>
      <c r="D133" s="200">
        <v>577</v>
      </c>
      <c r="E133" s="198">
        <v>121.17</v>
      </c>
      <c r="G133" s="200">
        <v>617</v>
      </c>
      <c r="H133" s="198">
        <v>129.57</v>
      </c>
      <c r="J133" s="200">
        <v>657</v>
      </c>
      <c r="K133" s="198">
        <v>137.97</v>
      </c>
      <c r="M133" s="207" t="s">
        <v>259</v>
      </c>
      <c r="N133" s="208"/>
    </row>
    <row r="134" spans="1:14">
      <c r="A134" s="200">
        <v>538</v>
      </c>
      <c r="B134" s="198">
        <v>112.98</v>
      </c>
      <c r="D134" s="200">
        <v>578</v>
      </c>
      <c r="E134" s="198">
        <v>121.38</v>
      </c>
      <c r="G134" s="200">
        <v>618</v>
      </c>
      <c r="H134" s="198">
        <v>129.78</v>
      </c>
      <c r="J134" s="200">
        <v>658</v>
      </c>
      <c r="K134" s="198">
        <v>138.18</v>
      </c>
      <c r="M134" s="209" t="s">
        <v>260</v>
      </c>
      <c r="N134" s="210" t="s">
        <v>268</v>
      </c>
    </row>
  </sheetData>
  <printOptions horizontalCentered="1" verticalCentered="1"/>
  <pageMargins left="0.15748031496062992" right="0.15748031496062992" top="0.39370078740157483" bottom="0.19685039370078741" header="0.51181102362204722" footer="0.27559055118110237"/>
  <pageSetup paperSize="9" fitToHeight="5" orientation="landscape" r:id="rId1"/>
  <headerFooter alignWithMargins="0"/>
  <rowBreaks count="4" manualBreakCount="4">
    <brk id="61" max="16383" man="1"/>
    <brk id="122" max="16383" man="1"/>
    <brk id="182" max="16383" man="1"/>
    <brk id="2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workbookViewId="0">
      <selection activeCell="AW12" sqref="AW12"/>
    </sheetView>
  </sheetViews>
  <sheetFormatPr defaultRowHeight="12.75"/>
  <cols>
    <col min="1" max="1" width="32.5703125" style="214" customWidth="1"/>
    <col min="2" max="5" width="9.140625" style="214"/>
    <col min="6" max="6" width="16.28515625" style="214" customWidth="1"/>
    <col min="7" max="256" width="9.140625" style="214"/>
    <col min="257" max="257" width="32.5703125" style="214" customWidth="1"/>
    <col min="258" max="261" width="9.140625" style="214"/>
    <col min="262" max="262" width="16.28515625" style="214" customWidth="1"/>
    <col min="263" max="512" width="9.140625" style="214"/>
    <col min="513" max="513" width="32.5703125" style="214" customWidth="1"/>
    <col min="514" max="517" width="9.140625" style="214"/>
    <col min="518" max="518" width="16.28515625" style="214" customWidth="1"/>
    <col min="519" max="768" width="9.140625" style="214"/>
    <col min="769" max="769" width="32.5703125" style="214" customWidth="1"/>
    <col min="770" max="773" width="9.140625" style="214"/>
    <col min="774" max="774" width="16.28515625" style="214" customWidth="1"/>
    <col min="775" max="1024" width="9.140625" style="214"/>
    <col min="1025" max="1025" width="32.5703125" style="214" customWidth="1"/>
    <col min="1026" max="1029" width="9.140625" style="214"/>
    <col min="1030" max="1030" width="16.28515625" style="214" customWidth="1"/>
    <col min="1031" max="1280" width="9.140625" style="214"/>
    <col min="1281" max="1281" width="32.5703125" style="214" customWidth="1"/>
    <col min="1282" max="1285" width="9.140625" style="214"/>
    <col min="1286" max="1286" width="16.28515625" style="214" customWidth="1"/>
    <col min="1287" max="1536" width="9.140625" style="214"/>
    <col min="1537" max="1537" width="32.5703125" style="214" customWidth="1"/>
    <col min="1538" max="1541" width="9.140625" style="214"/>
    <col min="1542" max="1542" width="16.28515625" style="214" customWidth="1"/>
    <col min="1543" max="1792" width="9.140625" style="214"/>
    <col min="1793" max="1793" width="32.5703125" style="214" customWidth="1"/>
    <col min="1794" max="1797" width="9.140625" style="214"/>
    <col min="1798" max="1798" width="16.28515625" style="214" customWidth="1"/>
    <col min="1799" max="2048" width="9.140625" style="214"/>
    <col min="2049" max="2049" width="32.5703125" style="214" customWidth="1"/>
    <col min="2050" max="2053" width="9.140625" style="214"/>
    <col min="2054" max="2054" width="16.28515625" style="214" customWidth="1"/>
    <col min="2055" max="2304" width="9.140625" style="214"/>
    <col min="2305" max="2305" width="32.5703125" style="214" customWidth="1"/>
    <col min="2306" max="2309" width="9.140625" style="214"/>
    <col min="2310" max="2310" width="16.28515625" style="214" customWidth="1"/>
    <col min="2311" max="2560" width="9.140625" style="214"/>
    <col min="2561" max="2561" width="32.5703125" style="214" customWidth="1"/>
    <col min="2562" max="2565" width="9.140625" style="214"/>
    <col min="2566" max="2566" width="16.28515625" style="214" customWidth="1"/>
    <col min="2567" max="2816" width="9.140625" style="214"/>
    <col min="2817" max="2817" width="32.5703125" style="214" customWidth="1"/>
    <col min="2818" max="2821" width="9.140625" style="214"/>
    <col min="2822" max="2822" width="16.28515625" style="214" customWidth="1"/>
    <col min="2823" max="3072" width="9.140625" style="214"/>
    <col min="3073" max="3073" width="32.5703125" style="214" customWidth="1"/>
    <col min="3074" max="3077" width="9.140625" style="214"/>
    <col min="3078" max="3078" width="16.28515625" style="214" customWidth="1"/>
    <col min="3079" max="3328" width="9.140625" style="214"/>
    <col min="3329" max="3329" width="32.5703125" style="214" customWidth="1"/>
    <col min="3330" max="3333" width="9.140625" style="214"/>
    <col min="3334" max="3334" width="16.28515625" style="214" customWidth="1"/>
    <col min="3335" max="3584" width="9.140625" style="214"/>
    <col min="3585" max="3585" width="32.5703125" style="214" customWidth="1"/>
    <col min="3586" max="3589" width="9.140625" style="214"/>
    <col min="3590" max="3590" width="16.28515625" style="214" customWidth="1"/>
    <col min="3591" max="3840" width="9.140625" style="214"/>
    <col min="3841" max="3841" width="32.5703125" style="214" customWidth="1"/>
    <col min="3842" max="3845" width="9.140625" style="214"/>
    <col min="3846" max="3846" width="16.28515625" style="214" customWidth="1"/>
    <col min="3847" max="4096" width="9.140625" style="214"/>
    <col min="4097" max="4097" width="32.5703125" style="214" customWidth="1"/>
    <col min="4098" max="4101" width="9.140625" style="214"/>
    <col min="4102" max="4102" width="16.28515625" style="214" customWidth="1"/>
    <col min="4103" max="4352" width="9.140625" style="214"/>
    <col min="4353" max="4353" width="32.5703125" style="214" customWidth="1"/>
    <col min="4354" max="4357" width="9.140625" style="214"/>
    <col min="4358" max="4358" width="16.28515625" style="214" customWidth="1"/>
    <col min="4359" max="4608" width="9.140625" style="214"/>
    <col min="4609" max="4609" width="32.5703125" style="214" customWidth="1"/>
    <col min="4610" max="4613" width="9.140625" style="214"/>
    <col min="4614" max="4614" width="16.28515625" style="214" customWidth="1"/>
    <col min="4615" max="4864" width="9.140625" style="214"/>
    <col min="4865" max="4865" width="32.5703125" style="214" customWidth="1"/>
    <col min="4866" max="4869" width="9.140625" style="214"/>
    <col min="4870" max="4870" width="16.28515625" style="214" customWidth="1"/>
    <col min="4871" max="5120" width="9.140625" style="214"/>
    <col min="5121" max="5121" width="32.5703125" style="214" customWidth="1"/>
    <col min="5122" max="5125" width="9.140625" style="214"/>
    <col min="5126" max="5126" width="16.28515625" style="214" customWidth="1"/>
    <col min="5127" max="5376" width="9.140625" style="214"/>
    <col min="5377" max="5377" width="32.5703125" style="214" customWidth="1"/>
    <col min="5378" max="5381" width="9.140625" style="214"/>
    <col min="5382" max="5382" width="16.28515625" style="214" customWidth="1"/>
    <col min="5383" max="5632" width="9.140625" style="214"/>
    <col min="5633" max="5633" width="32.5703125" style="214" customWidth="1"/>
    <col min="5634" max="5637" width="9.140625" style="214"/>
    <col min="5638" max="5638" width="16.28515625" style="214" customWidth="1"/>
    <col min="5639" max="5888" width="9.140625" style="214"/>
    <col min="5889" max="5889" width="32.5703125" style="214" customWidth="1"/>
    <col min="5890" max="5893" width="9.140625" style="214"/>
    <col min="5894" max="5894" width="16.28515625" style="214" customWidth="1"/>
    <col min="5895" max="6144" width="9.140625" style="214"/>
    <col min="6145" max="6145" width="32.5703125" style="214" customWidth="1"/>
    <col min="6146" max="6149" width="9.140625" style="214"/>
    <col min="6150" max="6150" width="16.28515625" style="214" customWidth="1"/>
    <col min="6151" max="6400" width="9.140625" style="214"/>
    <col min="6401" max="6401" width="32.5703125" style="214" customWidth="1"/>
    <col min="6402" max="6405" width="9.140625" style="214"/>
    <col min="6406" max="6406" width="16.28515625" style="214" customWidth="1"/>
    <col min="6407" max="6656" width="9.140625" style="214"/>
    <col min="6657" max="6657" width="32.5703125" style="214" customWidth="1"/>
    <col min="6658" max="6661" width="9.140625" style="214"/>
    <col min="6662" max="6662" width="16.28515625" style="214" customWidth="1"/>
    <col min="6663" max="6912" width="9.140625" style="214"/>
    <col min="6913" max="6913" width="32.5703125" style="214" customWidth="1"/>
    <col min="6914" max="6917" width="9.140625" style="214"/>
    <col min="6918" max="6918" width="16.28515625" style="214" customWidth="1"/>
    <col min="6919" max="7168" width="9.140625" style="214"/>
    <col min="7169" max="7169" width="32.5703125" style="214" customWidth="1"/>
    <col min="7170" max="7173" width="9.140625" style="214"/>
    <col min="7174" max="7174" width="16.28515625" style="214" customWidth="1"/>
    <col min="7175" max="7424" width="9.140625" style="214"/>
    <col min="7425" max="7425" width="32.5703125" style="214" customWidth="1"/>
    <col min="7426" max="7429" width="9.140625" style="214"/>
    <col min="7430" max="7430" width="16.28515625" style="214" customWidth="1"/>
    <col min="7431" max="7680" width="9.140625" style="214"/>
    <col min="7681" max="7681" width="32.5703125" style="214" customWidth="1"/>
    <col min="7682" max="7685" width="9.140625" style="214"/>
    <col min="7686" max="7686" width="16.28515625" style="214" customWidth="1"/>
    <col min="7687" max="7936" width="9.140625" style="214"/>
    <col min="7937" max="7937" width="32.5703125" style="214" customWidth="1"/>
    <col min="7938" max="7941" width="9.140625" style="214"/>
    <col min="7942" max="7942" width="16.28515625" style="214" customWidth="1"/>
    <col min="7943" max="8192" width="9.140625" style="214"/>
    <col min="8193" max="8193" width="32.5703125" style="214" customWidth="1"/>
    <col min="8194" max="8197" width="9.140625" style="214"/>
    <col min="8198" max="8198" width="16.28515625" style="214" customWidth="1"/>
    <col min="8199" max="8448" width="9.140625" style="214"/>
    <col min="8449" max="8449" width="32.5703125" style="214" customWidth="1"/>
    <col min="8450" max="8453" width="9.140625" style="214"/>
    <col min="8454" max="8454" width="16.28515625" style="214" customWidth="1"/>
    <col min="8455" max="8704" width="9.140625" style="214"/>
    <col min="8705" max="8705" width="32.5703125" style="214" customWidth="1"/>
    <col min="8706" max="8709" width="9.140625" style="214"/>
    <col min="8710" max="8710" width="16.28515625" style="214" customWidth="1"/>
    <col min="8711" max="8960" width="9.140625" style="214"/>
    <col min="8961" max="8961" width="32.5703125" style="214" customWidth="1"/>
    <col min="8962" max="8965" width="9.140625" style="214"/>
    <col min="8966" max="8966" width="16.28515625" style="214" customWidth="1"/>
    <col min="8967" max="9216" width="9.140625" style="214"/>
    <col min="9217" max="9217" width="32.5703125" style="214" customWidth="1"/>
    <col min="9218" max="9221" width="9.140625" style="214"/>
    <col min="9222" max="9222" width="16.28515625" style="214" customWidth="1"/>
    <col min="9223" max="9472" width="9.140625" style="214"/>
    <col min="9473" max="9473" width="32.5703125" style="214" customWidth="1"/>
    <col min="9474" max="9477" width="9.140625" style="214"/>
    <col min="9478" max="9478" width="16.28515625" style="214" customWidth="1"/>
    <col min="9479" max="9728" width="9.140625" style="214"/>
    <col min="9729" max="9729" width="32.5703125" style="214" customWidth="1"/>
    <col min="9730" max="9733" width="9.140625" style="214"/>
    <col min="9734" max="9734" width="16.28515625" style="214" customWidth="1"/>
    <col min="9735" max="9984" width="9.140625" style="214"/>
    <col min="9985" max="9985" width="32.5703125" style="214" customWidth="1"/>
    <col min="9986" max="9989" width="9.140625" style="214"/>
    <col min="9990" max="9990" width="16.28515625" style="214" customWidth="1"/>
    <col min="9991" max="10240" width="9.140625" style="214"/>
    <col min="10241" max="10241" width="32.5703125" style="214" customWidth="1"/>
    <col min="10242" max="10245" width="9.140625" style="214"/>
    <col min="10246" max="10246" width="16.28515625" style="214" customWidth="1"/>
    <col min="10247" max="10496" width="9.140625" style="214"/>
    <col min="10497" max="10497" width="32.5703125" style="214" customWidth="1"/>
    <col min="10498" max="10501" width="9.140625" style="214"/>
    <col min="10502" max="10502" width="16.28515625" style="214" customWidth="1"/>
    <col min="10503" max="10752" width="9.140625" style="214"/>
    <col min="10753" max="10753" width="32.5703125" style="214" customWidth="1"/>
    <col min="10754" max="10757" width="9.140625" style="214"/>
    <col min="10758" max="10758" width="16.28515625" style="214" customWidth="1"/>
    <col min="10759" max="11008" width="9.140625" style="214"/>
    <col min="11009" max="11009" width="32.5703125" style="214" customWidth="1"/>
    <col min="11010" max="11013" width="9.140625" style="214"/>
    <col min="11014" max="11014" width="16.28515625" style="214" customWidth="1"/>
    <col min="11015" max="11264" width="9.140625" style="214"/>
    <col min="11265" max="11265" width="32.5703125" style="214" customWidth="1"/>
    <col min="11266" max="11269" width="9.140625" style="214"/>
    <col min="11270" max="11270" width="16.28515625" style="214" customWidth="1"/>
    <col min="11271" max="11520" width="9.140625" style="214"/>
    <col min="11521" max="11521" width="32.5703125" style="214" customWidth="1"/>
    <col min="11522" max="11525" width="9.140625" style="214"/>
    <col min="11526" max="11526" width="16.28515625" style="214" customWidth="1"/>
    <col min="11527" max="11776" width="9.140625" style="214"/>
    <col min="11777" max="11777" width="32.5703125" style="214" customWidth="1"/>
    <col min="11778" max="11781" width="9.140625" style="214"/>
    <col min="11782" max="11782" width="16.28515625" style="214" customWidth="1"/>
    <col min="11783" max="12032" width="9.140625" style="214"/>
    <col min="12033" max="12033" width="32.5703125" style="214" customWidth="1"/>
    <col min="12034" max="12037" width="9.140625" style="214"/>
    <col min="12038" max="12038" width="16.28515625" style="214" customWidth="1"/>
    <col min="12039" max="12288" width="9.140625" style="214"/>
    <col min="12289" max="12289" width="32.5703125" style="214" customWidth="1"/>
    <col min="12290" max="12293" width="9.140625" style="214"/>
    <col min="12294" max="12294" width="16.28515625" style="214" customWidth="1"/>
    <col min="12295" max="12544" width="9.140625" style="214"/>
    <col min="12545" max="12545" width="32.5703125" style="214" customWidth="1"/>
    <col min="12546" max="12549" width="9.140625" style="214"/>
    <col min="12550" max="12550" width="16.28515625" style="214" customWidth="1"/>
    <col min="12551" max="12800" width="9.140625" style="214"/>
    <col min="12801" max="12801" width="32.5703125" style="214" customWidth="1"/>
    <col min="12802" max="12805" width="9.140625" style="214"/>
    <col min="12806" max="12806" width="16.28515625" style="214" customWidth="1"/>
    <col min="12807" max="13056" width="9.140625" style="214"/>
    <col min="13057" max="13057" width="32.5703125" style="214" customWidth="1"/>
    <col min="13058" max="13061" width="9.140625" style="214"/>
    <col min="13062" max="13062" width="16.28515625" style="214" customWidth="1"/>
    <col min="13063" max="13312" width="9.140625" style="214"/>
    <col min="13313" max="13313" width="32.5703125" style="214" customWidth="1"/>
    <col min="13314" max="13317" width="9.140625" style="214"/>
    <col min="13318" max="13318" width="16.28515625" style="214" customWidth="1"/>
    <col min="13319" max="13568" width="9.140625" style="214"/>
    <col min="13569" max="13569" width="32.5703125" style="214" customWidth="1"/>
    <col min="13570" max="13573" width="9.140625" style="214"/>
    <col min="13574" max="13574" width="16.28515625" style="214" customWidth="1"/>
    <col min="13575" max="13824" width="9.140625" style="214"/>
    <col min="13825" max="13825" width="32.5703125" style="214" customWidth="1"/>
    <col min="13826" max="13829" width="9.140625" style="214"/>
    <col min="13830" max="13830" width="16.28515625" style="214" customWidth="1"/>
    <col min="13831" max="14080" width="9.140625" style="214"/>
    <col min="14081" max="14081" width="32.5703125" style="214" customWidth="1"/>
    <col min="14082" max="14085" width="9.140625" style="214"/>
    <col min="14086" max="14086" width="16.28515625" style="214" customWidth="1"/>
    <col min="14087" max="14336" width="9.140625" style="214"/>
    <col min="14337" max="14337" width="32.5703125" style="214" customWidth="1"/>
    <col min="14338" max="14341" width="9.140625" style="214"/>
    <col min="14342" max="14342" width="16.28515625" style="214" customWidth="1"/>
    <col min="14343" max="14592" width="9.140625" style="214"/>
    <col min="14593" max="14593" width="32.5703125" style="214" customWidth="1"/>
    <col min="14594" max="14597" width="9.140625" style="214"/>
    <col min="14598" max="14598" width="16.28515625" style="214" customWidth="1"/>
    <col min="14599" max="14848" width="9.140625" style="214"/>
    <col min="14849" max="14849" width="32.5703125" style="214" customWidth="1"/>
    <col min="14850" max="14853" width="9.140625" style="214"/>
    <col min="14854" max="14854" width="16.28515625" style="214" customWidth="1"/>
    <col min="14855" max="15104" width="9.140625" style="214"/>
    <col min="15105" max="15105" width="32.5703125" style="214" customWidth="1"/>
    <col min="15106" max="15109" width="9.140625" style="214"/>
    <col min="15110" max="15110" width="16.28515625" style="214" customWidth="1"/>
    <col min="15111" max="15360" width="9.140625" style="214"/>
    <col min="15361" max="15361" width="32.5703125" style="214" customWidth="1"/>
    <col min="15362" max="15365" width="9.140625" style="214"/>
    <col min="15366" max="15366" width="16.28515625" style="214" customWidth="1"/>
    <col min="15367" max="15616" width="9.140625" style="214"/>
    <col min="15617" max="15617" width="32.5703125" style="214" customWidth="1"/>
    <col min="15618" max="15621" width="9.140625" style="214"/>
    <col min="15622" max="15622" width="16.28515625" style="214" customWidth="1"/>
    <col min="15623" max="15872" width="9.140625" style="214"/>
    <col min="15873" max="15873" width="32.5703125" style="214" customWidth="1"/>
    <col min="15874" max="15877" width="9.140625" style="214"/>
    <col min="15878" max="15878" width="16.28515625" style="214" customWidth="1"/>
    <col min="15879" max="16128" width="9.140625" style="214"/>
    <col min="16129" max="16129" width="32.5703125" style="214" customWidth="1"/>
    <col min="16130" max="16133" width="9.140625" style="214"/>
    <col min="16134" max="16134" width="16.28515625" style="214" customWidth="1"/>
    <col min="16135" max="16384" width="9.140625" style="214"/>
  </cols>
  <sheetData>
    <row r="1" spans="1:11" ht="15">
      <c r="A1" s="62"/>
      <c r="B1" s="380" t="s">
        <v>269</v>
      </c>
      <c r="C1" s="380"/>
      <c r="D1" s="380"/>
      <c r="E1" s="380"/>
      <c r="F1" s="380"/>
      <c r="G1" s="62"/>
      <c r="H1" s="62"/>
      <c r="I1" s="62"/>
      <c r="J1" s="62"/>
      <c r="K1" s="62"/>
    </row>
    <row r="2" spans="1:1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5">
      <c r="A3" s="215" t="s">
        <v>270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5">
      <c r="A4" s="216"/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15">
      <c r="A5" s="216" t="s">
        <v>271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15.75" thickBot="1">
      <c r="A6" s="215"/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ht="15.75" thickBot="1">
      <c r="A7" s="217" t="s">
        <v>272</v>
      </c>
      <c r="B7" s="218" t="s">
        <v>273</v>
      </c>
      <c r="C7" s="218" t="s">
        <v>274</v>
      </c>
      <c r="D7" s="218" t="s">
        <v>275</v>
      </c>
      <c r="E7" s="218" t="s">
        <v>276</v>
      </c>
      <c r="F7" s="218" t="s">
        <v>277</v>
      </c>
      <c r="G7" s="218" t="s">
        <v>278</v>
      </c>
      <c r="H7" s="218" t="s">
        <v>279</v>
      </c>
      <c r="I7" s="62"/>
      <c r="J7" s="62"/>
      <c r="K7" s="62"/>
    </row>
    <row r="8" spans="1:11" ht="15.75" thickBot="1">
      <c r="A8" s="218" t="s">
        <v>280</v>
      </c>
      <c r="B8" s="219">
        <f>B10/52</f>
        <v>28.846153846153847</v>
      </c>
      <c r="C8" s="219">
        <f t="shared" ref="C8:H8" si="0">C10/52</f>
        <v>57.692307692307693</v>
      </c>
      <c r="D8" s="219">
        <f t="shared" si="0"/>
        <v>86.538461538461533</v>
      </c>
      <c r="E8" s="219">
        <f t="shared" si="0"/>
        <v>115.38461538461539</v>
      </c>
      <c r="F8" s="219">
        <f t="shared" si="0"/>
        <v>144.23076923076923</v>
      </c>
      <c r="G8" s="219">
        <f t="shared" si="0"/>
        <v>173.07692307692307</v>
      </c>
      <c r="H8" s="219">
        <f t="shared" si="0"/>
        <v>201.92307692307693</v>
      </c>
      <c r="I8" s="62"/>
      <c r="J8" s="62"/>
      <c r="K8" s="62"/>
    </row>
    <row r="9" spans="1:11" ht="15.75" thickBot="1">
      <c r="A9" s="218" t="s">
        <v>281</v>
      </c>
      <c r="B9" s="219">
        <f>B10/12</f>
        <v>125</v>
      </c>
      <c r="C9" s="219">
        <f t="shared" ref="C9:H9" si="1">C10/12</f>
        <v>250</v>
      </c>
      <c r="D9" s="219">
        <f t="shared" si="1"/>
        <v>375</v>
      </c>
      <c r="E9" s="219">
        <f t="shared" si="1"/>
        <v>500</v>
      </c>
      <c r="F9" s="219">
        <f t="shared" si="1"/>
        <v>625</v>
      </c>
      <c r="G9" s="219">
        <f t="shared" si="1"/>
        <v>750</v>
      </c>
      <c r="H9" s="219">
        <f t="shared" si="1"/>
        <v>875</v>
      </c>
      <c r="I9" s="62"/>
      <c r="J9" s="62"/>
      <c r="K9" s="62"/>
    </row>
    <row r="10" spans="1:11" ht="15.75" thickBot="1">
      <c r="A10" s="218" t="s">
        <v>282</v>
      </c>
      <c r="B10" s="219">
        <v>1500</v>
      </c>
      <c r="C10" s="219">
        <f>B10+1500</f>
        <v>3000</v>
      </c>
      <c r="D10" s="219">
        <f>C10+B10</f>
        <v>4500</v>
      </c>
      <c r="E10" s="219">
        <f>D10+B10</f>
        <v>6000</v>
      </c>
      <c r="F10" s="219">
        <f>E10+B10</f>
        <v>7500</v>
      </c>
      <c r="G10" s="219">
        <f>F10+B10</f>
        <v>9000</v>
      </c>
      <c r="H10" s="219">
        <f>G10+B10</f>
        <v>10500</v>
      </c>
      <c r="I10" s="62"/>
      <c r="J10" s="62"/>
      <c r="K10" s="62"/>
    </row>
    <row r="11" spans="1:1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15">
      <c r="A13" s="216" t="s">
        <v>283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ht="15.75" thickBot="1">
      <c r="A14" s="215"/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5.75" thickBot="1">
      <c r="A15" s="217" t="s">
        <v>272</v>
      </c>
      <c r="B15" s="218" t="s">
        <v>273</v>
      </c>
      <c r="C15" s="218" t="s">
        <v>274</v>
      </c>
      <c r="D15" s="218" t="s">
        <v>275</v>
      </c>
      <c r="E15" s="218" t="s">
        <v>276</v>
      </c>
      <c r="F15" s="218" t="s">
        <v>277</v>
      </c>
      <c r="G15" s="218" t="s">
        <v>278</v>
      </c>
      <c r="H15" s="218" t="s">
        <v>279</v>
      </c>
      <c r="I15" s="62"/>
      <c r="J15" s="62"/>
      <c r="K15" s="62"/>
    </row>
    <row r="16" spans="1:11" ht="15.75" thickBot="1">
      <c r="A16" s="218" t="s">
        <v>280</v>
      </c>
      <c r="B16" s="219">
        <f t="shared" ref="B16:H16" si="2">B18/52</f>
        <v>22.115384615384617</v>
      </c>
      <c r="C16" s="219">
        <f t="shared" si="2"/>
        <v>44.230769230769234</v>
      </c>
      <c r="D16" s="219">
        <f t="shared" si="2"/>
        <v>66.34615384615384</v>
      </c>
      <c r="E16" s="219">
        <f t="shared" si="2"/>
        <v>88.461538461538467</v>
      </c>
      <c r="F16" s="219">
        <f t="shared" si="2"/>
        <v>110.57692307692308</v>
      </c>
      <c r="G16" s="219">
        <f t="shared" si="2"/>
        <v>132.69230769230768</v>
      </c>
      <c r="H16" s="219">
        <f t="shared" si="2"/>
        <v>154.80769230769232</v>
      </c>
      <c r="I16" s="67"/>
      <c r="J16" s="67"/>
      <c r="K16" s="67"/>
    </row>
    <row r="17" spans="1:11" ht="15.75" thickBot="1">
      <c r="A17" s="218" t="s">
        <v>281</v>
      </c>
      <c r="B17" s="219">
        <f>B18/12</f>
        <v>95.833333333333329</v>
      </c>
      <c r="C17" s="219">
        <f t="shared" ref="C17:H17" si="3">C18/12</f>
        <v>191.66666666666666</v>
      </c>
      <c r="D17" s="219">
        <f t="shared" si="3"/>
        <v>287.5</v>
      </c>
      <c r="E17" s="219">
        <f t="shared" si="3"/>
        <v>383.33333333333331</v>
      </c>
      <c r="F17" s="219">
        <f t="shared" si="3"/>
        <v>479.16666666666669</v>
      </c>
      <c r="G17" s="219">
        <f t="shared" si="3"/>
        <v>575</v>
      </c>
      <c r="H17" s="219">
        <f t="shared" si="3"/>
        <v>670.83333333333337</v>
      </c>
      <c r="I17" s="62"/>
      <c r="J17" s="62"/>
      <c r="K17" s="62"/>
    </row>
    <row r="18" spans="1:11" ht="15.75" thickBot="1">
      <c r="A18" s="218" t="s">
        <v>282</v>
      </c>
      <c r="B18" s="219">
        <v>1150</v>
      </c>
      <c r="C18" s="219">
        <f>B18*2</f>
        <v>2300</v>
      </c>
      <c r="D18" s="219">
        <f>C18+B18</f>
        <v>3450</v>
      </c>
      <c r="E18" s="219">
        <f>D18+B18</f>
        <v>4600</v>
      </c>
      <c r="F18" s="219">
        <f>E18+B18</f>
        <v>5750</v>
      </c>
      <c r="G18" s="219">
        <f>F18+B18</f>
        <v>6900</v>
      </c>
      <c r="H18" s="219">
        <f>G18+B18</f>
        <v>8050</v>
      </c>
      <c r="I18" s="62"/>
      <c r="J18" s="62"/>
      <c r="K18" s="62"/>
    </row>
    <row r="19" spans="1:11" ht="15">
      <c r="A19" s="158"/>
      <c r="B19" s="220"/>
      <c r="C19" s="220"/>
      <c r="D19" s="220"/>
      <c r="E19" s="220"/>
      <c r="F19" s="220"/>
      <c r="G19" s="220"/>
      <c r="H19" s="220"/>
      <c r="I19" s="62"/>
      <c r="J19" s="62"/>
      <c r="K19" s="62"/>
    </row>
    <row r="20" spans="1:11" ht="15">
      <c r="A20" s="158"/>
      <c r="B20" s="220"/>
      <c r="C20" s="220"/>
      <c r="D20" s="220"/>
      <c r="E20" s="220"/>
      <c r="F20" s="220"/>
      <c r="G20" s="220"/>
      <c r="H20" s="220"/>
      <c r="I20" s="62"/>
      <c r="J20" s="62"/>
      <c r="K20" s="62"/>
    </row>
    <row r="21" spans="1:11" ht="15">
      <c r="A21" s="216" t="s">
        <v>284</v>
      </c>
      <c r="B21" s="220"/>
      <c r="C21" s="220"/>
      <c r="D21" s="220"/>
      <c r="E21" s="220"/>
      <c r="F21" s="220"/>
      <c r="G21" s="220"/>
      <c r="H21" s="220"/>
      <c r="I21" s="62"/>
      <c r="J21" s="62"/>
      <c r="K21" s="62"/>
    </row>
    <row r="22" spans="1:11" ht="15.75" thickBot="1">
      <c r="A22" s="158"/>
      <c r="B22" s="220"/>
      <c r="C22" s="220"/>
      <c r="D22" s="220"/>
      <c r="E22" s="220"/>
      <c r="F22" s="220"/>
      <c r="G22" s="220"/>
      <c r="H22" s="220"/>
      <c r="I22" s="62"/>
      <c r="J22" s="62"/>
      <c r="K22" s="62"/>
    </row>
    <row r="23" spans="1:11" ht="15.75" thickBot="1">
      <c r="A23" s="217" t="s">
        <v>272</v>
      </c>
      <c r="B23" s="218" t="s">
        <v>273</v>
      </c>
      <c r="C23" s="218" t="s">
        <v>274</v>
      </c>
      <c r="D23" s="218" t="s">
        <v>275</v>
      </c>
      <c r="E23" s="218" t="s">
        <v>276</v>
      </c>
      <c r="F23" s="218" t="s">
        <v>277</v>
      </c>
      <c r="G23" s="218" t="s">
        <v>278</v>
      </c>
      <c r="H23" s="218" t="s">
        <v>279</v>
      </c>
      <c r="I23" s="62"/>
      <c r="J23" s="62"/>
      <c r="K23" s="62"/>
    </row>
    <row r="24" spans="1:11" ht="15.75" thickBot="1">
      <c r="A24" s="218" t="s">
        <v>280</v>
      </c>
      <c r="B24" s="219">
        <f>B26/52</f>
        <v>14.423076923076923</v>
      </c>
      <c r="C24" s="219">
        <f t="shared" ref="C24:H24" si="4">C26/52</f>
        <v>28.846153846153847</v>
      </c>
      <c r="D24" s="219">
        <f t="shared" si="4"/>
        <v>43.269230769230766</v>
      </c>
      <c r="E24" s="219">
        <f t="shared" si="4"/>
        <v>57.692307692307693</v>
      </c>
      <c r="F24" s="219">
        <f t="shared" si="4"/>
        <v>72.115384615384613</v>
      </c>
      <c r="G24" s="219">
        <f t="shared" si="4"/>
        <v>86.538461538461533</v>
      </c>
      <c r="H24" s="219">
        <f t="shared" si="4"/>
        <v>100.96153846153847</v>
      </c>
      <c r="I24" s="62"/>
      <c r="J24" s="62"/>
      <c r="K24" s="62"/>
    </row>
    <row r="25" spans="1:11" ht="15.75" thickBot="1">
      <c r="A25" s="218" t="s">
        <v>281</v>
      </c>
      <c r="B25" s="219">
        <f>B26/12</f>
        <v>62.5</v>
      </c>
      <c r="C25" s="219">
        <f t="shared" ref="C25:H25" si="5">C26/12</f>
        <v>125</v>
      </c>
      <c r="D25" s="219">
        <f t="shared" si="5"/>
        <v>187.5</v>
      </c>
      <c r="E25" s="219">
        <f t="shared" si="5"/>
        <v>250</v>
      </c>
      <c r="F25" s="219">
        <f t="shared" si="5"/>
        <v>312.5</v>
      </c>
      <c r="G25" s="219">
        <f t="shared" si="5"/>
        <v>375</v>
      </c>
      <c r="H25" s="219">
        <f t="shared" si="5"/>
        <v>437.5</v>
      </c>
      <c r="I25" s="62"/>
      <c r="J25" s="62"/>
      <c r="K25" s="62"/>
    </row>
    <row r="26" spans="1:11" ht="15.75" thickBot="1">
      <c r="A26" s="221" t="s">
        <v>285</v>
      </c>
      <c r="B26" s="222">
        <v>750</v>
      </c>
      <c r="C26" s="222">
        <f t="shared" ref="C26:H26" si="6">B26+750</f>
        <v>1500</v>
      </c>
      <c r="D26" s="222">
        <f t="shared" si="6"/>
        <v>2250</v>
      </c>
      <c r="E26" s="222">
        <f t="shared" si="6"/>
        <v>3000</v>
      </c>
      <c r="F26" s="222">
        <f t="shared" si="6"/>
        <v>3750</v>
      </c>
      <c r="G26" s="222">
        <f t="shared" si="6"/>
        <v>4500</v>
      </c>
      <c r="H26" s="222">
        <f t="shared" si="6"/>
        <v>5250</v>
      </c>
      <c r="I26" s="62"/>
      <c r="J26" s="62"/>
      <c r="K26" s="62"/>
    </row>
    <row r="27" spans="1:11" ht="15">
      <c r="A27" s="158"/>
      <c r="B27" s="76"/>
      <c r="C27" s="76"/>
      <c r="D27" s="76"/>
      <c r="E27" s="76"/>
      <c r="F27" s="76"/>
      <c r="G27" s="76"/>
      <c r="H27" s="76"/>
      <c r="I27" s="62"/>
      <c r="J27" s="62"/>
      <c r="K27" s="62"/>
    </row>
    <row r="28" spans="1:1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ht="15">
      <c r="A29" s="215" t="s">
        <v>286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ht="15">
      <c r="A30" s="216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ht="15">
      <c r="A31" s="223" t="s">
        <v>287</v>
      </c>
      <c r="B31" s="224"/>
      <c r="C31" s="224"/>
      <c r="D31" s="62"/>
      <c r="E31" s="291" t="s">
        <v>287</v>
      </c>
      <c r="F31" s="291"/>
      <c r="G31" s="291"/>
      <c r="H31" s="62"/>
      <c r="I31" s="62"/>
      <c r="J31" s="62"/>
      <c r="K31" s="62"/>
    </row>
    <row r="32" spans="1:11" ht="15">
      <c r="A32" s="223" t="s">
        <v>288</v>
      </c>
      <c r="B32" s="224"/>
      <c r="C32" s="224"/>
      <c r="D32" s="62"/>
      <c r="E32" s="381" t="s">
        <v>289</v>
      </c>
      <c r="F32" s="381"/>
      <c r="G32" s="381"/>
      <c r="H32" s="289"/>
      <c r="I32" s="62"/>
      <c r="J32" s="62"/>
      <c r="K32" s="62"/>
    </row>
    <row r="33" spans="1:11" ht="15">
      <c r="A33" s="215"/>
      <c r="B33" s="62"/>
      <c r="C33" s="62"/>
      <c r="D33" s="62"/>
      <c r="E33" s="215"/>
      <c r="F33" s="62"/>
      <c r="G33" s="62"/>
      <c r="H33" s="62"/>
      <c r="I33" s="62"/>
      <c r="J33" s="62"/>
      <c r="K33" s="62"/>
    </row>
    <row r="34" spans="1:11" ht="15.75" thickBot="1">
      <c r="A34" s="225"/>
      <c r="B34" s="226" t="s">
        <v>272</v>
      </c>
      <c r="C34" s="62"/>
      <c r="D34" s="62"/>
      <c r="E34" s="227"/>
      <c r="F34" s="227"/>
      <c r="G34" s="226" t="s">
        <v>272</v>
      </c>
      <c r="H34" s="62"/>
      <c r="I34" s="62"/>
      <c r="J34" s="62"/>
      <c r="K34" s="62"/>
    </row>
    <row r="35" spans="1:11" ht="15.75" thickBot="1">
      <c r="A35" s="228" t="s">
        <v>280</v>
      </c>
      <c r="B35" s="219">
        <f>6100/52</f>
        <v>117.30769230769231</v>
      </c>
      <c r="C35" s="62"/>
      <c r="D35" s="62"/>
      <c r="E35" s="229" t="s">
        <v>280</v>
      </c>
      <c r="F35" s="228"/>
      <c r="G35" s="219">
        <f>4600/52</f>
        <v>88.461538461538467</v>
      </c>
      <c r="H35" s="62"/>
      <c r="I35" s="62"/>
      <c r="J35" s="62"/>
      <c r="K35" s="62"/>
    </row>
    <row r="36" spans="1:11" ht="15.75" thickBot="1">
      <c r="A36" s="218" t="s">
        <v>281</v>
      </c>
      <c r="B36" s="219">
        <f>6100/12</f>
        <v>508.33333333333331</v>
      </c>
      <c r="C36" s="62"/>
      <c r="D36" s="62"/>
      <c r="E36" s="230" t="s">
        <v>281</v>
      </c>
      <c r="F36" s="230"/>
      <c r="G36" s="219">
        <f>2600/12</f>
        <v>216.66666666666666</v>
      </c>
      <c r="H36" s="62"/>
      <c r="I36" s="62"/>
      <c r="J36" s="62"/>
      <c r="K36" s="62"/>
    </row>
    <row r="37" spans="1:11" ht="15.75" thickBot="1">
      <c r="A37" s="218" t="s">
        <v>282</v>
      </c>
      <c r="B37" s="219">
        <v>6100</v>
      </c>
      <c r="C37" s="62"/>
      <c r="D37" s="62"/>
      <c r="E37" s="230" t="s">
        <v>282</v>
      </c>
      <c r="F37" s="230"/>
      <c r="G37" s="219">
        <v>4600</v>
      </c>
      <c r="H37" s="62"/>
      <c r="I37" s="62"/>
      <c r="J37" s="62"/>
      <c r="K37" s="62"/>
    </row>
    <row r="38" spans="1:11" ht="15">
      <c r="A38" s="158"/>
      <c r="B38" s="220"/>
      <c r="C38" s="62"/>
      <c r="D38" s="62"/>
      <c r="E38" s="227"/>
      <c r="F38" s="227"/>
      <c r="G38" s="220"/>
      <c r="H38" s="62"/>
      <c r="I38" s="62"/>
      <c r="J38" s="62"/>
      <c r="K38" s="62"/>
    </row>
    <row r="39" spans="1:11" ht="15">
      <c r="A39" s="158"/>
      <c r="B39" s="220"/>
      <c r="C39" s="62"/>
      <c r="D39" s="62"/>
      <c r="E39" s="227"/>
      <c r="F39" s="227"/>
      <c r="G39" s="220"/>
      <c r="H39" s="62"/>
      <c r="I39" s="62"/>
      <c r="J39" s="62"/>
      <c r="K39" s="62"/>
    </row>
    <row r="40" spans="1:11" ht="15">
      <c r="A40" s="291" t="s">
        <v>290</v>
      </c>
      <c r="B40" s="291"/>
      <c r="C40" s="215"/>
      <c r="D40" s="62"/>
      <c r="E40" s="291" t="s">
        <v>291</v>
      </c>
      <c r="F40" s="291"/>
      <c r="G40" s="62"/>
      <c r="H40" s="62"/>
      <c r="I40" s="62"/>
      <c r="J40" s="62"/>
      <c r="K40" s="62"/>
    </row>
    <row r="41" spans="1:11" ht="15">
      <c r="A41" s="215"/>
      <c r="B41" s="62"/>
      <c r="C41" s="215"/>
      <c r="D41" s="231"/>
      <c r="E41" s="231"/>
      <c r="F41" s="62"/>
      <c r="G41" s="62"/>
      <c r="H41" s="62"/>
      <c r="I41" s="62"/>
      <c r="J41" s="62"/>
      <c r="K41" s="62"/>
    </row>
    <row r="42" spans="1:11" ht="15.75" thickBot="1">
      <c r="A42" s="232"/>
      <c r="B42" s="226" t="s">
        <v>272</v>
      </c>
      <c r="C42" s="62"/>
      <c r="D42" s="62"/>
      <c r="E42" s="62"/>
      <c r="F42" s="62"/>
      <c r="G42" s="226" t="s">
        <v>272</v>
      </c>
      <c r="H42" s="62"/>
      <c r="I42" s="62"/>
      <c r="J42" s="62"/>
      <c r="K42" s="62"/>
    </row>
    <row r="43" spans="1:11" ht="15.75" thickBot="1">
      <c r="A43" s="229" t="s">
        <v>280</v>
      </c>
      <c r="B43" s="219">
        <f>2300/52</f>
        <v>44.230769230769234</v>
      </c>
      <c r="C43" s="62"/>
      <c r="D43" s="62"/>
      <c r="E43" s="229" t="s">
        <v>280</v>
      </c>
      <c r="F43" s="233"/>
      <c r="G43" s="219">
        <f>2300/52</f>
        <v>44.230769230769234</v>
      </c>
      <c r="H43" s="62"/>
      <c r="I43" s="62"/>
      <c r="J43" s="62"/>
      <c r="K43" s="62"/>
    </row>
    <row r="44" spans="1:11" ht="15.75" thickBot="1">
      <c r="A44" s="230" t="s">
        <v>281</v>
      </c>
      <c r="B44" s="219">
        <f>2300/12</f>
        <v>191.66666666666666</v>
      </c>
      <c r="C44" s="62"/>
      <c r="D44" s="62"/>
      <c r="E44" s="230" t="s">
        <v>281</v>
      </c>
      <c r="F44" s="233"/>
      <c r="G44" s="219">
        <f>2300/12</f>
        <v>191.66666666666666</v>
      </c>
      <c r="H44" s="62"/>
      <c r="I44" s="62"/>
      <c r="J44" s="62"/>
      <c r="K44" s="62"/>
    </row>
    <row r="45" spans="1:11" ht="15.75" thickBot="1">
      <c r="A45" s="221" t="s">
        <v>282</v>
      </c>
      <c r="B45" s="222">
        <v>2300</v>
      </c>
      <c r="C45" s="62"/>
      <c r="D45" s="62"/>
      <c r="E45" s="230" t="s">
        <v>285</v>
      </c>
      <c r="F45" s="233"/>
      <c r="G45" s="219">
        <v>2300</v>
      </c>
      <c r="H45" s="62"/>
      <c r="I45" s="62"/>
      <c r="J45" s="62"/>
      <c r="K45" s="62"/>
    </row>
    <row r="46" spans="1:11" ht="15">
      <c r="A46" s="234"/>
      <c r="B46" s="76"/>
      <c r="C46" s="62"/>
      <c r="D46" s="62"/>
      <c r="E46" s="227"/>
      <c r="F46" s="67"/>
      <c r="G46" s="220"/>
      <c r="H46" s="62"/>
      <c r="I46" s="62"/>
      <c r="J46" s="62"/>
      <c r="K46" s="62"/>
    </row>
    <row r="47" spans="1:11" ht="15">
      <c r="A47" s="62"/>
      <c r="B47" s="62"/>
      <c r="C47" s="62"/>
      <c r="D47" s="62"/>
      <c r="E47" s="227"/>
      <c r="F47" s="67"/>
      <c r="G47" s="220"/>
      <c r="H47" s="62"/>
      <c r="I47" s="62"/>
      <c r="J47" s="62"/>
      <c r="K47" s="62"/>
    </row>
    <row r="48" spans="1:11" ht="15">
      <c r="A48" s="379" t="s">
        <v>292</v>
      </c>
      <c r="B48" s="379"/>
      <c r="C48" s="62"/>
      <c r="D48" s="62"/>
      <c r="E48" s="62"/>
      <c r="F48" s="62"/>
      <c r="G48" s="62"/>
      <c r="H48" s="62"/>
      <c r="I48" s="62"/>
      <c r="J48" s="62"/>
      <c r="K48" s="62"/>
    </row>
    <row r="49" spans="1:11" ht="15">
      <c r="A49" s="235" t="s">
        <v>293</v>
      </c>
      <c r="B49" s="231"/>
      <c r="C49" s="62"/>
      <c r="D49" s="62"/>
      <c r="E49" s="62"/>
      <c r="F49" s="62"/>
      <c r="G49" s="62"/>
      <c r="H49" s="62"/>
      <c r="I49" s="62"/>
      <c r="J49" s="62"/>
      <c r="K49" s="62"/>
    </row>
    <row r="50" spans="1:11" ht="15.75" thickBot="1">
      <c r="A50" s="62"/>
      <c r="B50" s="226" t="s">
        <v>272</v>
      </c>
      <c r="C50" s="62"/>
      <c r="D50" s="62"/>
      <c r="E50" s="62"/>
      <c r="F50" s="62"/>
      <c r="G50" s="62"/>
      <c r="H50" s="62"/>
      <c r="I50" s="62"/>
      <c r="J50" s="62"/>
      <c r="K50" s="62"/>
    </row>
    <row r="51" spans="1:11" ht="15.75" thickBot="1">
      <c r="A51" s="229" t="s">
        <v>280</v>
      </c>
      <c r="B51" s="219">
        <f>SUM(1500/52)</f>
        <v>28.846153846153847</v>
      </c>
      <c r="C51" s="220"/>
      <c r="D51" s="62"/>
      <c r="E51" s="62"/>
      <c r="F51" s="62"/>
      <c r="G51" s="62"/>
      <c r="H51" s="62"/>
      <c r="I51" s="62"/>
      <c r="J51" s="62"/>
      <c r="K51" s="62"/>
    </row>
    <row r="52" spans="1:11" ht="15.75" thickBot="1">
      <c r="A52" s="230" t="s">
        <v>281</v>
      </c>
      <c r="B52" s="219">
        <f>SUM(1500/12)</f>
        <v>125</v>
      </c>
      <c r="C52" s="62"/>
      <c r="D52" s="62"/>
      <c r="E52" s="62"/>
      <c r="F52" s="62"/>
      <c r="G52" s="62"/>
      <c r="H52" s="62"/>
      <c r="I52" s="62"/>
      <c r="J52" s="62"/>
      <c r="K52" s="62"/>
    </row>
    <row r="53" spans="1:11" ht="15.75" thickBot="1">
      <c r="A53" s="221" t="s">
        <v>282</v>
      </c>
      <c r="B53" s="222">
        <v>1500</v>
      </c>
      <c r="C53" s="62"/>
      <c r="D53" s="62"/>
      <c r="E53" s="62"/>
      <c r="F53" s="62"/>
      <c r="G53" s="62"/>
      <c r="H53" s="62"/>
      <c r="I53" s="62"/>
      <c r="J53" s="62"/>
      <c r="K53" s="62"/>
    </row>
    <row r="54" spans="1:11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1:1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1:11" ht="15">
      <c r="A56" s="224" t="s">
        <v>294</v>
      </c>
      <c r="B56" s="224"/>
      <c r="C56" s="62"/>
      <c r="D56" s="62"/>
      <c r="E56" s="62"/>
      <c r="F56" s="62"/>
      <c r="G56" s="62"/>
      <c r="H56" s="62"/>
      <c r="I56" s="62"/>
      <c r="J56" s="62"/>
      <c r="K56" s="62"/>
    </row>
    <row r="57" spans="1:11" ht="15.75" thickBot="1">
      <c r="A57" s="62"/>
      <c r="B57" s="226" t="s">
        <v>272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.75" thickBot="1">
      <c r="A58" s="229" t="s">
        <v>280</v>
      </c>
      <c r="B58" s="219">
        <f>4500/52</f>
        <v>86.538461538461533</v>
      </c>
      <c r="C58" s="62"/>
      <c r="D58" s="62"/>
      <c r="E58" s="62"/>
      <c r="F58" s="62"/>
      <c r="G58" s="62"/>
      <c r="H58" s="62"/>
      <c r="I58" s="62"/>
      <c r="J58" s="62"/>
      <c r="K58" s="62"/>
    </row>
    <row r="59" spans="1:11" ht="15.75" thickBot="1">
      <c r="A59" s="230" t="s">
        <v>281</v>
      </c>
      <c r="B59" s="219">
        <f>SUM(4500/12)</f>
        <v>375</v>
      </c>
      <c r="C59" s="62"/>
      <c r="D59" s="62"/>
      <c r="E59" s="62"/>
      <c r="F59" s="62"/>
      <c r="G59" s="62"/>
      <c r="H59" s="62"/>
      <c r="I59" s="62"/>
      <c r="J59" s="62"/>
      <c r="K59" s="62"/>
    </row>
    <row r="60" spans="1:11" ht="15.75" thickBot="1">
      <c r="A60" s="221" t="s">
        <v>282</v>
      </c>
      <c r="B60" s="222">
        <v>4500</v>
      </c>
      <c r="C60" s="62"/>
      <c r="D60" s="62"/>
      <c r="E60" s="62"/>
      <c r="F60" s="62"/>
      <c r="G60" s="62"/>
      <c r="H60" s="62"/>
      <c r="I60" s="62"/>
      <c r="J60" s="62"/>
      <c r="K60" s="62"/>
    </row>
    <row r="61" spans="1:1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</row>
  </sheetData>
  <mergeCells count="6">
    <mergeCell ref="A48:B48"/>
    <mergeCell ref="B1:F1"/>
    <mergeCell ref="E31:G31"/>
    <mergeCell ref="E32:H32"/>
    <mergeCell ref="A40:B40"/>
    <mergeCell ref="E40:F40"/>
  </mergeCells>
  <pageMargins left="0.7" right="0.7" top="0.75" bottom="0.75" header="0.3" footer="0.3"/>
  <pageSetup paperSize="9" scale="8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workbookViewId="0">
      <selection activeCell="H32" sqref="H32"/>
    </sheetView>
  </sheetViews>
  <sheetFormatPr defaultRowHeight="15"/>
  <cols>
    <col min="1" max="1" width="16" customWidth="1"/>
    <col min="2" max="6" width="12.28515625" customWidth="1"/>
    <col min="7" max="8" width="14.7109375" customWidth="1"/>
    <col min="9" max="11" width="12.28515625" customWidth="1"/>
    <col min="257" max="257" width="16" customWidth="1"/>
    <col min="258" max="262" width="12.28515625" customWidth="1"/>
    <col min="263" max="264" width="14.7109375" customWidth="1"/>
    <col min="265" max="267" width="12.28515625" customWidth="1"/>
    <col min="513" max="513" width="16" customWidth="1"/>
    <col min="514" max="518" width="12.28515625" customWidth="1"/>
    <col min="519" max="520" width="14.7109375" customWidth="1"/>
    <col min="521" max="523" width="12.28515625" customWidth="1"/>
    <col min="769" max="769" width="16" customWidth="1"/>
    <col min="770" max="774" width="12.28515625" customWidth="1"/>
    <col min="775" max="776" width="14.7109375" customWidth="1"/>
    <col min="777" max="779" width="12.28515625" customWidth="1"/>
    <col min="1025" max="1025" width="16" customWidth="1"/>
    <col min="1026" max="1030" width="12.28515625" customWidth="1"/>
    <col min="1031" max="1032" width="14.7109375" customWidth="1"/>
    <col min="1033" max="1035" width="12.28515625" customWidth="1"/>
    <col min="1281" max="1281" width="16" customWidth="1"/>
    <col min="1282" max="1286" width="12.28515625" customWidth="1"/>
    <col min="1287" max="1288" width="14.7109375" customWidth="1"/>
    <col min="1289" max="1291" width="12.28515625" customWidth="1"/>
    <col min="1537" max="1537" width="16" customWidth="1"/>
    <col min="1538" max="1542" width="12.28515625" customWidth="1"/>
    <col min="1543" max="1544" width="14.7109375" customWidth="1"/>
    <col min="1545" max="1547" width="12.28515625" customWidth="1"/>
    <col min="1793" max="1793" width="16" customWidth="1"/>
    <col min="1794" max="1798" width="12.28515625" customWidth="1"/>
    <col min="1799" max="1800" width="14.7109375" customWidth="1"/>
    <col min="1801" max="1803" width="12.28515625" customWidth="1"/>
    <col min="2049" max="2049" width="16" customWidth="1"/>
    <col min="2050" max="2054" width="12.28515625" customWidth="1"/>
    <col min="2055" max="2056" width="14.7109375" customWidth="1"/>
    <col min="2057" max="2059" width="12.28515625" customWidth="1"/>
    <col min="2305" max="2305" width="16" customWidth="1"/>
    <col min="2306" max="2310" width="12.28515625" customWidth="1"/>
    <col min="2311" max="2312" width="14.7109375" customWidth="1"/>
    <col min="2313" max="2315" width="12.28515625" customWidth="1"/>
    <col min="2561" max="2561" width="16" customWidth="1"/>
    <col min="2562" max="2566" width="12.28515625" customWidth="1"/>
    <col min="2567" max="2568" width="14.7109375" customWidth="1"/>
    <col min="2569" max="2571" width="12.28515625" customWidth="1"/>
    <col min="2817" max="2817" width="16" customWidth="1"/>
    <col min="2818" max="2822" width="12.28515625" customWidth="1"/>
    <col min="2823" max="2824" width="14.7109375" customWidth="1"/>
    <col min="2825" max="2827" width="12.28515625" customWidth="1"/>
    <col min="3073" max="3073" width="16" customWidth="1"/>
    <col min="3074" max="3078" width="12.28515625" customWidth="1"/>
    <col min="3079" max="3080" width="14.7109375" customWidth="1"/>
    <col min="3081" max="3083" width="12.28515625" customWidth="1"/>
    <col min="3329" max="3329" width="16" customWidth="1"/>
    <col min="3330" max="3334" width="12.28515625" customWidth="1"/>
    <col min="3335" max="3336" width="14.7109375" customWidth="1"/>
    <col min="3337" max="3339" width="12.28515625" customWidth="1"/>
    <col min="3585" max="3585" width="16" customWidth="1"/>
    <col min="3586" max="3590" width="12.28515625" customWidth="1"/>
    <col min="3591" max="3592" width="14.7109375" customWidth="1"/>
    <col min="3593" max="3595" width="12.28515625" customWidth="1"/>
    <col min="3841" max="3841" width="16" customWidth="1"/>
    <col min="3842" max="3846" width="12.28515625" customWidth="1"/>
    <col min="3847" max="3848" width="14.7109375" customWidth="1"/>
    <col min="3849" max="3851" width="12.28515625" customWidth="1"/>
    <col min="4097" max="4097" width="16" customWidth="1"/>
    <col min="4098" max="4102" width="12.28515625" customWidth="1"/>
    <col min="4103" max="4104" width="14.7109375" customWidth="1"/>
    <col min="4105" max="4107" width="12.28515625" customWidth="1"/>
    <col min="4353" max="4353" width="16" customWidth="1"/>
    <col min="4354" max="4358" width="12.28515625" customWidth="1"/>
    <col min="4359" max="4360" width="14.7109375" customWidth="1"/>
    <col min="4361" max="4363" width="12.28515625" customWidth="1"/>
    <col min="4609" max="4609" width="16" customWidth="1"/>
    <col min="4610" max="4614" width="12.28515625" customWidth="1"/>
    <col min="4615" max="4616" width="14.7109375" customWidth="1"/>
    <col min="4617" max="4619" width="12.28515625" customWidth="1"/>
    <col min="4865" max="4865" width="16" customWidth="1"/>
    <col min="4866" max="4870" width="12.28515625" customWidth="1"/>
    <col min="4871" max="4872" width="14.7109375" customWidth="1"/>
    <col min="4873" max="4875" width="12.28515625" customWidth="1"/>
    <col min="5121" max="5121" width="16" customWidth="1"/>
    <col min="5122" max="5126" width="12.28515625" customWidth="1"/>
    <col min="5127" max="5128" width="14.7109375" customWidth="1"/>
    <col min="5129" max="5131" width="12.28515625" customWidth="1"/>
    <col min="5377" max="5377" width="16" customWidth="1"/>
    <col min="5378" max="5382" width="12.28515625" customWidth="1"/>
    <col min="5383" max="5384" width="14.7109375" customWidth="1"/>
    <col min="5385" max="5387" width="12.28515625" customWidth="1"/>
    <col min="5633" max="5633" width="16" customWidth="1"/>
    <col min="5634" max="5638" width="12.28515625" customWidth="1"/>
    <col min="5639" max="5640" width="14.7109375" customWidth="1"/>
    <col min="5641" max="5643" width="12.28515625" customWidth="1"/>
    <col min="5889" max="5889" width="16" customWidth="1"/>
    <col min="5890" max="5894" width="12.28515625" customWidth="1"/>
    <col min="5895" max="5896" width="14.7109375" customWidth="1"/>
    <col min="5897" max="5899" width="12.28515625" customWidth="1"/>
    <col min="6145" max="6145" width="16" customWidth="1"/>
    <col min="6146" max="6150" width="12.28515625" customWidth="1"/>
    <col min="6151" max="6152" width="14.7109375" customWidth="1"/>
    <col min="6153" max="6155" width="12.28515625" customWidth="1"/>
    <col min="6401" max="6401" width="16" customWidth="1"/>
    <col min="6402" max="6406" width="12.28515625" customWidth="1"/>
    <col min="6407" max="6408" width="14.7109375" customWidth="1"/>
    <col min="6409" max="6411" width="12.28515625" customWidth="1"/>
    <col min="6657" max="6657" width="16" customWidth="1"/>
    <col min="6658" max="6662" width="12.28515625" customWidth="1"/>
    <col min="6663" max="6664" width="14.7109375" customWidth="1"/>
    <col min="6665" max="6667" width="12.28515625" customWidth="1"/>
    <col min="6913" max="6913" width="16" customWidth="1"/>
    <col min="6914" max="6918" width="12.28515625" customWidth="1"/>
    <col min="6919" max="6920" width="14.7109375" customWidth="1"/>
    <col min="6921" max="6923" width="12.28515625" customWidth="1"/>
    <col min="7169" max="7169" width="16" customWidth="1"/>
    <col min="7170" max="7174" width="12.28515625" customWidth="1"/>
    <col min="7175" max="7176" width="14.7109375" customWidth="1"/>
    <col min="7177" max="7179" width="12.28515625" customWidth="1"/>
    <col min="7425" max="7425" width="16" customWidth="1"/>
    <col min="7426" max="7430" width="12.28515625" customWidth="1"/>
    <col min="7431" max="7432" width="14.7109375" customWidth="1"/>
    <col min="7433" max="7435" width="12.28515625" customWidth="1"/>
    <col min="7681" max="7681" width="16" customWidth="1"/>
    <col min="7682" max="7686" width="12.28515625" customWidth="1"/>
    <col min="7687" max="7688" width="14.7109375" customWidth="1"/>
    <col min="7689" max="7691" width="12.28515625" customWidth="1"/>
    <col min="7937" max="7937" width="16" customWidth="1"/>
    <col min="7938" max="7942" width="12.28515625" customWidth="1"/>
    <col min="7943" max="7944" width="14.7109375" customWidth="1"/>
    <col min="7945" max="7947" width="12.28515625" customWidth="1"/>
    <col min="8193" max="8193" width="16" customWidth="1"/>
    <col min="8194" max="8198" width="12.28515625" customWidth="1"/>
    <col min="8199" max="8200" width="14.7109375" customWidth="1"/>
    <col min="8201" max="8203" width="12.28515625" customWidth="1"/>
    <col min="8449" max="8449" width="16" customWidth="1"/>
    <col min="8450" max="8454" width="12.28515625" customWidth="1"/>
    <col min="8455" max="8456" width="14.7109375" customWidth="1"/>
    <col min="8457" max="8459" width="12.28515625" customWidth="1"/>
    <col min="8705" max="8705" width="16" customWidth="1"/>
    <col min="8706" max="8710" width="12.28515625" customWidth="1"/>
    <col min="8711" max="8712" width="14.7109375" customWidth="1"/>
    <col min="8713" max="8715" width="12.28515625" customWidth="1"/>
    <col min="8961" max="8961" width="16" customWidth="1"/>
    <col min="8962" max="8966" width="12.28515625" customWidth="1"/>
    <col min="8967" max="8968" width="14.7109375" customWidth="1"/>
    <col min="8969" max="8971" width="12.28515625" customWidth="1"/>
    <col min="9217" max="9217" width="16" customWidth="1"/>
    <col min="9218" max="9222" width="12.28515625" customWidth="1"/>
    <col min="9223" max="9224" width="14.7109375" customWidth="1"/>
    <col min="9225" max="9227" width="12.28515625" customWidth="1"/>
    <col min="9473" max="9473" width="16" customWidth="1"/>
    <col min="9474" max="9478" width="12.28515625" customWidth="1"/>
    <col min="9479" max="9480" width="14.7109375" customWidth="1"/>
    <col min="9481" max="9483" width="12.28515625" customWidth="1"/>
    <col min="9729" max="9729" width="16" customWidth="1"/>
    <col min="9730" max="9734" width="12.28515625" customWidth="1"/>
    <col min="9735" max="9736" width="14.7109375" customWidth="1"/>
    <col min="9737" max="9739" width="12.28515625" customWidth="1"/>
    <col min="9985" max="9985" width="16" customWidth="1"/>
    <col min="9986" max="9990" width="12.28515625" customWidth="1"/>
    <col min="9991" max="9992" width="14.7109375" customWidth="1"/>
    <col min="9993" max="9995" width="12.28515625" customWidth="1"/>
    <col min="10241" max="10241" width="16" customWidth="1"/>
    <col min="10242" max="10246" width="12.28515625" customWidth="1"/>
    <col min="10247" max="10248" width="14.7109375" customWidth="1"/>
    <col min="10249" max="10251" width="12.28515625" customWidth="1"/>
    <col min="10497" max="10497" width="16" customWidth="1"/>
    <col min="10498" max="10502" width="12.28515625" customWidth="1"/>
    <col min="10503" max="10504" width="14.7109375" customWidth="1"/>
    <col min="10505" max="10507" width="12.28515625" customWidth="1"/>
    <col min="10753" max="10753" width="16" customWidth="1"/>
    <col min="10754" max="10758" width="12.28515625" customWidth="1"/>
    <col min="10759" max="10760" width="14.7109375" customWidth="1"/>
    <col min="10761" max="10763" width="12.28515625" customWidth="1"/>
    <col min="11009" max="11009" width="16" customWidth="1"/>
    <col min="11010" max="11014" width="12.28515625" customWidth="1"/>
    <col min="11015" max="11016" width="14.7109375" customWidth="1"/>
    <col min="11017" max="11019" width="12.28515625" customWidth="1"/>
    <col min="11265" max="11265" width="16" customWidth="1"/>
    <col min="11266" max="11270" width="12.28515625" customWidth="1"/>
    <col min="11271" max="11272" width="14.7109375" customWidth="1"/>
    <col min="11273" max="11275" width="12.28515625" customWidth="1"/>
    <col min="11521" max="11521" width="16" customWidth="1"/>
    <col min="11522" max="11526" width="12.28515625" customWidth="1"/>
    <col min="11527" max="11528" width="14.7109375" customWidth="1"/>
    <col min="11529" max="11531" width="12.28515625" customWidth="1"/>
    <col min="11777" max="11777" width="16" customWidth="1"/>
    <col min="11778" max="11782" width="12.28515625" customWidth="1"/>
    <col min="11783" max="11784" width="14.7109375" customWidth="1"/>
    <col min="11785" max="11787" width="12.28515625" customWidth="1"/>
    <col min="12033" max="12033" width="16" customWidth="1"/>
    <col min="12034" max="12038" width="12.28515625" customWidth="1"/>
    <col min="12039" max="12040" width="14.7109375" customWidth="1"/>
    <col min="12041" max="12043" width="12.28515625" customWidth="1"/>
    <col min="12289" max="12289" width="16" customWidth="1"/>
    <col min="12290" max="12294" width="12.28515625" customWidth="1"/>
    <col min="12295" max="12296" width="14.7109375" customWidth="1"/>
    <col min="12297" max="12299" width="12.28515625" customWidth="1"/>
    <col min="12545" max="12545" width="16" customWidth="1"/>
    <col min="12546" max="12550" width="12.28515625" customWidth="1"/>
    <col min="12551" max="12552" width="14.7109375" customWidth="1"/>
    <col min="12553" max="12555" width="12.28515625" customWidth="1"/>
    <col min="12801" max="12801" width="16" customWidth="1"/>
    <col min="12802" max="12806" width="12.28515625" customWidth="1"/>
    <col min="12807" max="12808" width="14.7109375" customWidth="1"/>
    <col min="12809" max="12811" width="12.28515625" customWidth="1"/>
    <col min="13057" max="13057" width="16" customWidth="1"/>
    <col min="13058" max="13062" width="12.28515625" customWidth="1"/>
    <col min="13063" max="13064" width="14.7109375" customWidth="1"/>
    <col min="13065" max="13067" width="12.28515625" customWidth="1"/>
    <col min="13313" max="13313" width="16" customWidth="1"/>
    <col min="13314" max="13318" width="12.28515625" customWidth="1"/>
    <col min="13319" max="13320" width="14.7109375" customWidth="1"/>
    <col min="13321" max="13323" width="12.28515625" customWidth="1"/>
    <col min="13569" max="13569" width="16" customWidth="1"/>
    <col min="13570" max="13574" width="12.28515625" customWidth="1"/>
    <col min="13575" max="13576" width="14.7109375" customWidth="1"/>
    <col min="13577" max="13579" width="12.28515625" customWidth="1"/>
    <col min="13825" max="13825" width="16" customWidth="1"/>
    <col min="13826" max="13830" width="12.28515625" customWidth="1"/>
    <col min="13831" max="13832" width="14.7109375" customWidth="1"/>
    <col min="13833" max="13835" width="12.28515625" customWidth="1"/>
    <col min="14081" max="14081" width="16" customWidth="1"/>
    <col min="14082" max="14086" width="12.28515625" customWidth="1"/>
    <col min="14087" max="14088" width="14.7109375" customWidth="1"/>
    <col min="14089" max="14091" width="12.28515625" customWidth="1"/>
    <col min="14337" max="14337" width="16" customWidth="1"/>
    <col min="14338" max="14342" width="12.28515625" customWidth="1"/>
    <col min="14343" max="14344" width="14.7109375" customWidth="1"/>
    <col min="14345" max="14347" width="12.28515625" customWidth="1"/>
    <col min="14593" max="14593" width="16" customWidth="1"/>
    <col min="14594" max="14598" width="12.28515625" customWidth="1"/>
    <col min="14599" max="14600" width="14.7109375" customWidth="1"/>
    <col min="14601" max="14603" width="12.28515625" customWidth="1"/>
    <col min="14849" max="14849" width="16" customWidth="1"/>
    <col min="14850" max="14854" width="12.28515625" customWidth="1"/>
    <col min="14855" max="14856" width="14.7109375" customWidth="1"/>
    <col min="14857" max="14859" width="12.28515625" customWidth="1"/>
    <col min="15105" max="15105" width="16" customWidth="1"/>
    <col min="15106" max="15110" width="12.28515625" customWidth="1"/>
    <col min="15111" max="15112" width="14.7109375" customWidth="1"/>
    <col min="15113" max="15115" width="12.28515625" customWidth="1"/>
    <col min="15361" max="15361" width="16" customWidth="1"/>
    <col min="15362" max="15366" width="12.28515625" customWidth="1"/>
    <col min="15367" max="15368" width="14.7109375" customWidth="1"/>
    <col min="15369" max="15371" width="12.28515625" customWidth="1"/>
    <col min="15617" max="15617" width="16" customWidth="1"/>
    <col min="15618" max="15622" width="12.28515625" customWidth="1"/>
    <col min="15623" max="15624" width="14.7109375" customWidth="1"/>
    <col min="15625" max="15627" width="12.28515625" customWidth="1"/>
    <col min="15873" max="15873" width="16" customWidth="1"/>
    <col min="15874" max="15878" width="12.28515625" customWidth="1"/>
    <col min="15879" max="15880" width="14.7109375" customWidth="1"/>
    <col min="15881" max="15883" width="12.28515625" customWidth="1"/>
    <col min="16129" max="16129" width="16" customWidth="1"/>
    <col min="16130" max="16134" width="12.28515625" customWidth="1"/>
    <col min="16135" max="16136" width="14.7109375" customWidth="1"/>
    <col min="16137" max="16139" width="12.28515625" customWidth="1"/>
  </cols>
  <sheetData>
    <row r="3" spans="1:11" ht="15.75">
      <c r="C3" s="382" t="s">
        <v>295</v>
      </c>
      <c r="D3" s="382"/>
      <c r="E3" s="382"/>
      <c r="F3" s="382"/>
      <c r="G3" s="382"/>
      <c r="H3" s="382"/>
      <c r="I3" s="382"/>
    </row>
    <row r="6" spans="1:11">
      <c r="A6" s="236" t="s">
        <v>296</v>
      </c>
    </row>
    <row r="7" spans="1:11">
      <c r="A7" s="236" t="s">
        <v>297</v>
      </c>
    </row>
    <row r="8" spans="1:11">
      <c r="A8" s="236" t="s">
        <v>298</v>
      </c>
    </row>
    <row r="9" spans="1:11">
      <c r="A9" s="236" t="s">
        <v>299</v>
      </c>
    </row>
    <row r="11" spans="1:11">
      <c r="A11" s="236" t="s">
        <v>300</v>
      </c>
      <c r="B11" s="383"/>
      <c r="C11" s="384"/>
      <c r="D11" s="384"/>
      <c r="E11" s="385"/>
      <c r="F11" s="237" t="s">
        <v>8</v>
      </c>
      <c r="G11" s="383"/>
      <c r="H11" s="384"/>
      <c r="I11" s="385"/>
    </row>
    <row r="12" spans="1:11">
      <c r="A12" s="236"/>
      <c r="B12" s="238"/>
      <c r="C12" s="238"/>
      <c r="D12" s="238"/>
      <c r="E12" s="238"/>
      <c r="F12" s="237"/>
      <c r="G12" s="238"/>
      <c r="H12" s="238"/>
      <c r="I12" s="238"/>
    </row>
    <row r="13" spans="1:11" ht="45">
      <c r="A13" s="239" t="s">
        <v>301</v>
      </c>
      <c r="B13" s="240" t="s">
        <v>302</v>
      </c>
      <c r="C13" s="240" t="s">
        <v>303</v>
      </c>
      <c r="D13" s="240" t="s">
        <v>304</v>
      </c>
      <c r="E13" s="241" t="s">
        <v>305</v>
      </c>
      <c r="F13" s="241" t="s">
        <v>306</v>
      </c>
      <c r="G13" s="241" t="s">
        <v>307</v>
      </c>
      <c r="H13" s="241" t="s">
        <v>308</v>
      </c>
      <c r="I13" s="241" t="s">
        <v>309</v>
      </c>
      <c r="J13" s="240" t="s">
        <v>310</v>
      </c>
      <c r="K13" s="242" t="s">
        <v>311</v>
      </c>
    </row>
    <row r="14" spans="1:11">
      <c r="A14" s="243" t="s">
        <v>104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3" t="s">
        <v>105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3" t="s">
        <v>106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3" t="s">
        <v>107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3" t="s">
        <v>108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  <row r="19" spans="1:11">
      <c r="A19" s="243" t="s">
        <v>109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</row>
    <row r="20" spans="1:11">
      <c r="A20" s="243" t="s">
        <v>110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</row>
    <row r="21" spans="1:11">
      <c r="A21" s="243" t="s">
        <v>111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pans="1:11">
      <c r="A22" s="243" t="s">
        <v>112</v>
      </c>
      <c r="B22" s="240"/>
      <c r="C22" s="240"/>
      <c r="D22" s="240"/>
      <c r="E22" s="240"/>
      <c r="F22" s="240"/>
      <c r="G22" s="240"/>
      <c r="H22" s="240"/>
      <c r="I22" s="240"/>
      <c r="J22" s="240"/>
      <c r="K22" s="240"/>
    </row>
    <row r="23" spans="1:11">
      <c r="A23" s="243" t="s">
        <v>113</v>
      </c>
      <c r="B23" s="240"/>
      <c r="C23" s="240"/>
      <c r="D23" s="240"/>
      <c r="E23" s="240"/>
      <c r="F23" s="240"/>
      <c r="G23" s="240"/>
      <c r="H23" s="240"/>
      <c r="I23" s="240"/>
      <c r="J23" s="240"/>
      <c r="K23" s="240"/>
    </row>
    <row r="24" spans="1:11">
      <c r="A24" s="243" t="s">
        <v>114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0"/>
    </row>
    <row r="25" spans="1:11">
      <c r="A25" s="243" t="s">
        <v>115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</row>
    <row r="26" spans="1:11">
      <c r="A26" s="243" t="s">
        <v>312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</sheetData>
  <mergeCells count="3">
    <mergeCell ref="C3:I3"/>
    <mergeCell ref="B11:E11"/>
    <mergeCell ref="G11:I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0"/>
  <sheetViews>
    <sheetView tabSelected="1" zoomScaleNormal="100" workbookViewId="0">
      <selection activeCell="B29" sqref="B29"/>
    </sheetView>
  </sheetViews>
  <sheetFormatPr defaultColWidth="8.85546875" defaultRowHeight="12.75"/>
  <cols>
    <col min="1" max="1" width="28.5703125" style="9" customWidth="1"/>
    <col min="2" max="2" width="32.5703125" style="9" customWidth="1"/>
    <col min="3" max="3" width="14" style="9" customWidth="1"/>
    <col min="4" max="4" width="11.140625" style="9" customWidth="1"/>
    <col min="5" max="5" width="12.5703125" style="9" customWidth="1"/>
    <col min="6" max="6" width="11.7109375" style="9" customWidth="1"/>
    <col min="7" max="7" width="16.28515625" style="9" customWidth="1"/>
    <col min="8" max="8" width="13.7109375" style="9" customWidth="1"/>
    <col min="9" max="9" width="13.85546875" style="9" customWidth="1"/>
    <col min="10" max="10" width="13.28515625" style="9" customWidth="1"/>
    <col min="11" max="11" width="14.85546875" style="9" customWidth="1"/>
    <col min="12" max="16384" width="8.85546875" style="9"/>
  </cols>
  <sheetData>
    <row r="1" spans="1:15" ht="18.75">
      <c r="A1" s="51"/>
      <c r="B1" s="248" t="s">
        <v>64</v>
      </c>
      <c r="C1" s="248"/>
      <c r="D1" s="248"/>
      <c r="E1" s="248"/>
      <c r="F1" s="248"/>
      <c r="G1" s="61"/>
      <c r="H1" s="61"/>
      <c r="I1" s="61"/>
      <c r="J1" s="51"/>
      <c r="K1" s="60" t="s">
        <v>63</v>
      </c>
    </row>
    <row r="2" spans="1:15">
      <c r="A2" s="51"/>
      <c r="B2" s="249" t="s">
        <v>62</v>
      </c>
      <c r="C2" s="249"/>
      <c r="D2" s="249"/>
      <c r="E2" s="249"/>
      <c r="F2" s="249"/>
      <c r="G2" s="59"/>
      <c r="H2" s="59"/>
      <c r="I2" s="59"/>
      <c r="J2" s="51"/>
      <c r="K2" s="51" t="s">
        <v>61</v>
      </c>
    </row>
    <row r="3" spans="1:15" ht="13.5" thickBot="1">
      <c r="A3" s="58" t="s">
        <v>60</v>
      </c>
      <c r="B3" s="56" t="s">
        <v>59</v>
      </c>
      <c r="C3" s="51"/>
      <c r="D3" s="51"/>
      <c r="E3" s="51"/>
      <c r="F3" s="51"/>
      <c r="G3" s="51"/>
      <c r="H3" s="51"/>
      <c r="I3" s="51"/>
      <c r="J3" s="51"/>
      <c r="K3" s="51"/>
    </row>
    <row r="4" spans="1:15">
      <c r="A4" s="51"/>
      <c r="B4" s="53" t="s">
        <v>58</v>
      </c>
      <c r="C4" s="51"/>
      <c r="D4" s="51"/>
      <c r="E4" s="51"/>
      <c r="F4" s="51"/>
      <c r="G4" s="51"/>
      <c r="H4" s="51"/>
      <c r="I4" s="51"/>
      <c r="J4" s="51"/>
      <c r="K4" s="51"/>
      <c r="O4" s="57"/>
    </row>
    <row r="5" spans="1:15">
      <c r="A5" s="51"/>
      <c r="B5" s="56"/>
      <c r="C5" s="51"/>
      <c r="D5" s="51"/>
      <c r="E5" s="51"/>
      <c r="F5" s="51"/>
      <c r="G5" s="51"/>
      <c r="H5" s="51"/>
      <c r="I5" s="51"/>
      <c r="J5" s="51"/>
      <c r="K5" s="51"/>
    </row>
    <row r="6" spans="1:15">
      <c r="A6" s="51"/>
      <c r="B6" s="55" t="s">
        <v>57</v>
      </c>
      <c r="C6" s="51"/>
      <c r="D6" s="51"/>
      <c r="E6" s="51"/>
      <c r="F6" s="51"/>
      <c r="G6" s="51"/>
      <c r="H6" s="51"/>
      <c r="I6" s="51"/>
      <c r="J6" s="51"/>
      <c r="K6" s="51"/>
    </row>
    <row r="7" spans="1:15">
      <c r="A7" s="51"/>
      <c r="B7" s="54" t="s">
        <v>313</v>
      </c>
      <c r="C7" s="51"/>
      <c r="D7" s="51"/>
      <c r="E7" s="51"/>
      <c r="F7" s="51"/>
      <c r="G7" s="51"/>
      <c r="H7" s="51"/>
      <c r="I7" s="51"/>
      <c r="J7" s="51"/>
      <c r="K7" s="51"/>
    </row>
    <row r="8" spans="1:15">
      <c r="A8" s="51"/>
      <c r="B8" s="53" t="s">
        <v>56</v>
      </c>
      <c r="C8" s="51"/>
      <c r="D8" s="51"/>
      <c r="E8" s="51"/>
      <c r="F8" s="51"/>
      <c r="G8" s="51"/>
      <c r="H8" s="51"/>
      <c r="I8" s="51"/>
      <c r="J8" s="51"/>
      <c r="K8" s="51"/>
    </row>
    <row r="9" spans="1:15">
      <c r="A9" s="51"/>
      <c r="B9" s="52" t="s">
        <v>55</v>
      </c>
      <c r="C9" s="51"/>
      <c r="D9" s="51"/>
      <c r="E9" s="51"/>
      <c r="F9" s="51"/>
      <c r="G9" s="51"/>
      <c r="H9" s="250" t="s">
        <v>54</v>
      </c>
      <c r="I9" s="250"/>
      <c r="J9" s="250"/>
      <c r="K9" s="250"/>
    </row>
    <row r="10" spans="1:15" ht="13.5" thickBot="1">
      <c r="A10" s="51"/>
      <c r="B10" s="51"/>
      <c r="C10" s="51"/>
      <c r="D10" s="51"/>
      <c r="E10" s="51"/>
      <c r="F10" s="51"/>
      <c r="G10" s="51"/>
      <c r="H10" s="50"/>
      <c r="I10" s="50"/>
      <c r="J10" s="50"/>
      <c r="K10" s="50"/>
    </row>
    <row r="11" spans="1:15" ht="15.75" customHeight="1" thickBot="1">
      <c r="A11" s="31" t="s">
        <v>53</v>
      </c>
      <c r="B11" s="251"/>
      <c r="C11" s="252"/>
      <c r="D11" s="252"/>
      <c r="E11" s="253"/>
      <c r="F11" s="31" t="s">
        <v>52</v>
      </c>
      <c r="G11" s="44" t="s">
        <v>51</v>
      </c>
      <c r="I11" s="254"/>
      <c r="J11" s="255"/>
      <c r="K11" s="256"/>
    </row>
    <row r="12" spans="1:15" ht="13.5" thickBot="1">
      <c r="G12" s="31"/>
      <c r="I12" s="49" t="s">
        <v>50</v>
      </c>
      <c r="K12" s="48" t="s">
        <v>49</v>
      </c>
    </row>
    <row r="13" spans="1:15" ht="15.75" customHeight="1" thickBot="1">
      <c r="A13" s="46" t="s">
        <v>48</v>
      </c>
      <c r="B13" s="41"/>
      <c r="C13" s="251"/>
      <c r="D13" s="252"/>
      <c r="E13" s="253"/>
      <c r="F13" s="31" t="s">
        <v>47</v>
      </c>
      <c r="G13" s="44" t="s">
        <v>46</v>
      </c>
      <c r="I13" s="47"/>
      <c r="J13" s="43" t="s">
        <v>45</v>
      </c>
      <c r="K13" s="47"/>
    </row>
    <row r="14" spans="1:15">
      <c r="A14" s="46"/>
      <c r="B14" s="41"/>
      <c r="C14" s="45"/>
      <c r="D14" s="45"/>
      <c r="E14" s="45"/>
      <c r="F14" s="31"/>
      <c r="G14" s="44"/>
      <c r="I14" s="42"/>
      <c r="J14" s="43"/>
      <c r="K14" s="42"/>
    </row>
    <row r="15" spans="1:15" ht="13.5" thickBot="1">
      <c r="A15" s="46"/>
      <c r="B15" s="41"/>
      <c r="C15" s="45"/>
      <c r="D15" s="45"/>
      <c r="E15" s="45"/>
      <c r="F15" s="31"/>
      <c r="G15" s="44"/>
      <c r="I15" s="42"/>
      <c r="J15" s="43"/>
      <c r="K15" s="42"/>
    </row>
    <row r="16" spans="1:15" ht="26.25" thickBot="1">
      <c r="A16" s="31" t="s">
        <v>44</v>
      </c>
      <c r="B16" s="41"/>
      <c r="C16" s="36" t="s">
        <v>43</v>
      </c>
      <c r="D16" s="40" t="s">
        <v>42</v>
      </c>
      <c r="E16" s="39" t="s">
        <v>41</v>
      </c>
      <c r="F16" s="38" t="s">
        <v>40</v>
      </c>
      <c r="G16" s="37" t="s">
        <v>39</v>
      </c>
      <c r="H16" s="38" t="s">
        <v>38</v>
      </c>
      <c r="I16" s="37" t="s">
        <v>37</v>
      </c>
      <c r="J16" s="37" t="s">
        <v>36</v>
      </c>
      <c r="K16" s="36" t="s">
        <v>35</v>
      </c>
    </row>
    <row r="17" spans="1:12" ht="15.75" thickBot="1">
      <c r="C17" s="35">
        <f t="shared" ref="C17:K17" si="0">SUM(C27:C260)</f>
        <v>0</v>
      </c>
      <c r="D17" s="35">
        <f t="shared" si="0"/>
        <v>0</v>
      </c>
      <c r="E17" s="35">
        <f t="shared" si="0"/>
        <v>0</v>
      </c>
      <c r="F17" s="35">
        <f t="shared" si="0"/>
        <v>0</v>
      </c>
      <c r="G17" s="35">
        <f t="shared" si="0"/>
        <v>0</v>
      </c>
      <c r="H17" s="35">
        <f t="shared" si="0"/>
        <v>0</v>
      </c>
      <c r="I17" s="35">
        <f t="shared" si="0"/>
        <v>0</v>
      </c>
      <c r="J17" s="35">
        <f t="shared" si="0"/>
        <v>0</v>
      </c>
      <c r="K17" s="35">
        <f t="shared" si="0"/>
        <v>0</v>
      </c>
      <c r="L17" s="29"/>
    </row>
    <row r="18" spans="1:12" ht="15.75" thickBot="1">
      <c r="C18" s="34"/>
      <c r="D18" s="34"/>
      <c r="E18" s="34"/>
      <c r="F18" s="34"/>
      <c r="G18" s="34"/>
      <c r="H18" s="34"/>
      <c r="I18" s="34"/>
      <c r="J18" s="34"/>
      <c r="K18" s="34"/>
      <c r="L18" s="29"/>
    </row>
    <row r="19" spans="1:12" ht="15.75" thickBot="1">
      <c r="C19" s="34"/>
      <c r="D19" s="34"/>
      <c r="E19" s="34"/>
      <c r="F19" s="34"/>
      <c r="G19" s="34"/>
      <c r="H19" s="244" t="s">
        <v>34</v>
      </c>
      <c r="I19" s="245"/>
      <c r="J19" s="246">
        <f>J17+K17+H17</f>
        <v>0</v>
      </c>
      <c r="K19" s="247"/>
      <c r="L19" s="29"/>
    </row>
    <row r="20" spans="1:12" ht="15.75" thickBot="1">
      <c r="C20" s="34"/>
      <c r="D20" s="34"/>
      <c r="E20" s="34"/>
      <c r="F20" s="34"/>
      <c r="G20" s="34"/>
      <c r="H20" s="34"/>
      <c r="I20" s="34"/>
      <c r="J20" s="34"/>
      <c r="K20" s="34"/>
      <c r="L20" s="29"/>
    </row>
    <row r="21" spans="1:12" ht="13.5" thickBot="1">
      <c r="B21" s="33" t="s">
        <v>33</v>
      </c>
      <c r="C21" s="32">
        <f>SUM('Import Info'!C2:C235)</f>
        <v>0</v>
      </c>
      <c r="D21" s="32">
        <f>SUM('Import Info'!D2:D235)</f>
        <v>0</v>
      </c>
      <c r="E21" s="32">
        <f>SUM('Import Info'!E2:E235)</f>
        <v>0</v>
      </c>
      <c r="F21" s="32">
        <f>SUM('Import Info'!F2:F235)</f>
        <v>0</v>
      </c>
      <c r="G21" s="32">
        <f>SUM('Import Info'!G2:G235)</f>
        <v>0</v>
      </c>
      <c r="H21" s="32">
        <f>SUM('Import Info'!H2:H235)</f>
        <v>0</v>
      </c>
      <c r="I21" s="32">
        <f>SUM('Import Info'!I2:I235)</f>
        <v>0</v>
      </c>
      <c r="J21" s="32">
        <f>SUM('Import Info'!J2:J235)</f>
        <v>0</v>
      </c>
      <c r="K21" s="32">
        <f>SUM('Import Info'!K2:K235)</f>
        <v>0</v>
      </c>
      <c r="L21" s="29"/>
    </row>
    <row r="22" spans="1:12" ht="13.5" thickBot="1">
      <c r="B22" s="33" t="s">
        <v>32</v>
      </c>
      <c r="C22" s="32">
        <f t="shared" ref="C22:K22" si="1">C17-C21</f>
        <v>0</v>
      </c>
      <c r="D22" s="32">
        <f t="shared" si="1"/>
        <v>0</v>
      </c>
      <c r="E22" s="32">
        <f t="shared" si="1"/>
        <v>0</v>
      </c>
      <c r="F22" s="32">
        <f t="shared" si="1"/>
        <v>0</v>
      </c>
      <c r="G22" s="32">
        <f t="shared" si="1"/>
        <v>0</v>
      </c>
      <c r="H22" s="32">
        <f t="shared" si="1"/>
        <v>0</v>
      </c>
      <c r="I22" s="32">
        <f t="shared" si="1"/>
        <v>0</v>
      </c>
      <c r="J22" s="32">
        <f t="shared" si="1"/>
        <v>0</v>
      </c>
      <c r="K22" s="32">
        <f t="shared" si="1"/>
        <v>0</v>
      </c>
      <c r="L22" s="29"/>
    </row>
    <row r="23" spans="1:12">
      <c r="A23" s="31"/>
      <c r="C23" s="30"/>
      <c r="D23" s="30"/>
      <c r="E23" s="30"/>
      <c r="F23" s="30"/>
      <c r="G23" s="30"/>
      <c r="H23" s="30"/>
      <c r="I23" s="30"/>
      <c r="J23" s="30"/>
      <c r="K23" s="30"/>
      <c r="L23" s="29"/>
    </row>
    <row r="24" spans="1:12" s="28" customFormat="1"/>
    <row r="25" spans="1:12">
      <c r="A25" s="28" t="s">
        <v>31</v>
      </c>
      <c r="B25" s="28" t="s">
        <v>30</v>
      </c>
      <c r="C25" s="28" t="s">
        <v>29</v>
      </c>
      <c r="D25" s="28" t="s">
        <v>28</v>
      </c>
      <c r="E25" s="28" t="s">
        <v>27</v>
      </c>
      <c r="F25" s="28" t="s">
        <v>26</v>
      </c>
      <c r="G25" s="28" t="s">
        <v>25</v>
      </c>
      <c r="H25" s="28" t="s">
        <v>24</v>
      </c>
      <c r="I25" s="28" t="s">
        <v>23</v>
      </c>
      <c r="J25" s="28" t="s">
        <v>22</v>
      </c>
      <c r="K25" s="28" t="s">
        <v>21</v>
      </c>
    </row>
    <row r="26" spans="1:12" s="23" customFormat="1" ht="75" customHeight="1">
      <c r="A26" s="27" t="s">
        <v>20</v>
      </c>
      <c r="B26" s="27" t="s">
        <v>19</v>
      </c>
      <c r="C26" s="25" t="s">
        <v>18</v>
      </c>
      <c r="D26" s="25" t="s">
        <v>17</v>
      </c>
      <c r="E26" s="25" t="s">
        <v>16</v>
      </c>
      <c r="F26" s="26" t="s">
        <v>15</v>
      </c>
      <c r="G26" s="25" t="s">
        <v>14</v>
      </c>
      <c r="H26" s="25" t="s">
        <v>13</v>
      </c>
      <c r="I26" s="24" t="s">
        <v>12</v>
      </c>
      <c r="J26" s="24" t="s">
        <v>11</v>
      </c>
      <c r="K26" s="24" t="s">
        <v>10</v>
      </c>
    </row>
    <row r="27" spans="1:12" s="20" customFormat="1" ht="15.75">
      <c r="A27" s="19"/>
      <c r="B27" s="18"/>
      <c r="C27" s="10"/>
      <c r="D27" s="10"/>
      <c r="E27" s="10"/>
      <c r="F27" s="11">
        <f t="shared" ref="F27:F90" si="2">C27+D27+E27</f>
        <v>0</v>
      </c>
      <c r="G27" s="10"/>
      <c r="H27" s="10"/>
      <c r="I27" s="11">
        <f t="shared" ref="I27:I90" si="3">F27-G27-H27</f>
        <v>0</v>
      </c>
      <c r="J27" s="10"/>
      <c r="K27" s="10"/>
      <c r="L27" s="21"/>
    </row>
    <row r="28" spans="1:12" s="20" customFormat="1" ht="15.75">
      <c r="A28" s="19"/>
      <c r="B28" s="18"/>
      <c r="C28" s="10"/>
      <c r="D28" s="10"/>
      <c r="E28" s="10"/>
      <c r="F28" s="11">
        <f t="shared" si="2"/>
        <v>0</v>
      </c>
      <c r="G28" s="10"/>
      <c r="H28" s="10"/>
      <c r="I28" s="11">
        <f t="shared" si="3"/>
        <v>0</v>
      </c>
      <c r="J28" s="10"/>
      <c r="K28" s="10"/>
      <c r="L28" s="22"/>
    </row>
    <row r="29" spans="1:12" s="20" customFormat="1" ht="15.75">
      <c r="A29" s="19"/>
      <c r="B29" s="18"/>
      <c r="C29" s="10"/>
      <c r="D29" s="10"/>
      <c r="E29" s="10"/>
      <c r="F29" s="11">
        <f t="shared" si="2"/>
        <v>0</v>
      </c>
      <c r="G29" s="10"/>
      <c r="H29" s="10"/>
      <c r="I29" s="11">
        <f t="shared" si="3"/>
        <v>0</v>
      </c>
      <c r="J29" s="10"/>
      <c r="K29" s="10"/>
      <c r="L29" s="22"/>
    </row>
    <row r="30" spans="1:12" s="20" customFormat="1" ht="15.75">
      <c r="A30" s="19"/>
      <c r="B30" s="18"/>
      <c r="C30" s="10"/>
      <c r="D30" s="10"/>
      <c r="E30" s="10"/>
      <c r="F30" s="11">
        <f t="shared" si="2"/>
        <v>0</v>
      </c>
      <c r="G30" s="10"/>
      <c r="H30" s="10"/>
      <c r="I30" s="11">
        <f t="shared" si="3"/>
        <v>0</v>
      </c>
      <c r="J30" s="10"/>
      <c r="K30" s="10"/>
      <c r="L30" s="21"/>
    </row>
    <row r="31" spans="1:12" s="20" customFormat="1" ht="15.75">
      <c r="A31" s="19"/>
      <c r="B31" s="18"/>
      <c r="C31" s="10"/>
      <c r="D31" s="10"/>
      <c r="E31" s="10"/>
      <c r="F31" s="11">
        <f t="shared" si="2"/>
        <v>0</v>
      </c>
      <c r="G31" s="10"/>
      <c r="H31" s="10"/>
      <c r="I31" s="11">
        <f t="shared" si="3"/>
        <v>0</v>
      </c>
      <c r="J31" s="10"/>
      <c r="K31" s="10"/>
      <c r="L31" s="21"/>
    </row>
    <row r="32" spans="1:12" s="20" customFormat="1" ht="15.75">
      <c r="A32" s="19"/>
      <c r="B32" s="18"/>
      <c r="C32" s="10"/>
      <c r="D32" s="10"/>
      <c r="E32" s="10"/>
      <c r="F32" s="11">
        <f t="shared" si="2"/>
        <v>0</v>
      </c>
      <c r="G32" s="10"/>
      <c r="H32" s="10"/>
      <c r="I32" s="11">
        <f t="shared" si="3"/>
        <v>0</v>
      </c>
      <c r="J32" s="10"/>
      <c r="K32" s="10"/>
      <c r="L32" s="21"/>
    </row>
    <row r="33" spans="1:12" s="20" customFormat="1" ht="15.75">
      <c r="A33" s="19"/>
      <c r="B33" s="18"/>
      <c r="C33" s="10"/>
      <c r="D33" s="10"/>
      <c r="E33" s="10"/>
      <c r="F33" s="11">
        <f t="shared" si="2"/>
        <v>0</v>
      </c>
      <c r="G33" s="10"/>
      <c r="H33" s="10"/>
      <c r="I33" s="11">
        <f t="shared" si="3"/>
        <v>0</v>
      </c>
      <c r="J33" s="10"/>
      <c r="K33" s="10"/>
      <c r="L33" s="21"/>
    </row>
    <row r="34" spans="1:12" s="20" customFormat="1" ht="15.75">
      <c r="A34" s="19"/>
      <c r="B34" s="18" t="s">
        <v>9</v>
      </c>
      <c r="C34" s="10"/>
      <c r="D34" s="10"/>
      <c r="E34" s="10"/>
      <c r="F34" s="11">
        <f t="shared" si="2"/>
        <v>0</v>
      </c>
      <c r="G34" s="10"/>
      <c r="H34" s="10"/>
      <c r="I34" s="11">
        <f t="shared" si="3"/>
        <v>0</v>
      </c>
      <c r="J34" s="10"/>
      <c r="K34" s="10"/>
      <c r="L34" s="21"/>
    </row>
    <row r="35" spans="1:12" s="20" customFormat="1" ht="15.75">
      <c r="A35" s="19"/>
      <c r="B35" s="18"/>
      <c r="C35" s="10"/>
      <c r="D35" s="10"/>
      <c r="E35" s="10"/>
      <c r="F35" s="11">
        <f t="shared" si="2"/>
        <v>0</v>
      </c>
      <c r="G35" s="10"/>
      <c r="H35" s="10"/>
      <c r="I35" s="11">
        <f t="shared" si="3"/>
        <v>0</v>
      </c>
      <c r="J35" s="10"/>
      <c r="K35" s="10"/>
      <c r="L35" s="21"/>
    </row>
    <row r="36" spans="1:12" s="20" customFormat="1" ht="15.75">
      <c r="A36" s="19"/>
      <c r="B36" s="18"/>
      <c r="C36" s="10"/>
      <c r="D36" s="10"/>
      <c r="E36" s="10"/>
      <c r="F36" s="11">
        <f t="shared" si="2"/>
        <v>0</v>
      </c>
      <c r="G36" s="10"/>
      <c r="H36" s="10"/>
      <c r="I36" s="11">
        <f t="shared" si="3"/>
        <v>0</v>
      </c>
      <c r="J36" s="10"/>
      <c r="K36" s="10"/>
      <c r="L36" s="21"/>
    </row>
    <row r="37" spans="1:12" s="20" customFormat="1" ht="15.75">
      <c r="A37" s="19"/>
      <c r="B37" s="18"/>
      <c r="C37" s="10"/>
      <c r="D37" s="10"/>
      <c r="E37" s="10"/>
      <c r="F37" s="11">
        <f t="shared" si="2"/>
        <v>0</v>
      </c>
      <c r="G37" s="10"/>
      <c r="H37" s="10"/>
      <c r="I37" s="11">
        <f t="shared" si="3"/>
        <v>0</v>
      </c>
      <c r="J37" s="10"/>
      <c r="K37" s="10"/>
      <c r="L37" s="21"/>
    </row>
    <row r="38" spans="1:12" s="20" customFormat="1" ht="15.75">
      <c r="A38" s="19"/>
      <c r="B38" s="18"/>
      <c r="C38" s="10"/>
      <c r="D38" s="10"/>
      <c r="E38" s="10"/>
      <c r="F38" s="11">
        <f t="shared" si="2"/>
        <v>0</v>
      </c>
      <c r="G38" s="10"/>
      <c r="H38" s="10"/>
      <c r="I38" s="11">
        <f t="shared" si="3"/>
        <v>0</v>
      </c>
      <c r="J38" s="10"/>
      <c r="K38" s="10"/>
      <c r="L38" s="21"/>
    </row>
    <row r="39" spans="1:12" s="20" customFormat="1" ht="15.75">
      <c r="A39" s="19"/>
      <c r="B39" s="18"/>
      <c r="C39" s="10"/>
      <c r="D39" s="10"/>
      <c r="E39" s="10"/>
      <c r="F39" s="11">
        <f t="shared" si="2"/>
        <v>0</v>
      </c>
      <c r="G39" s="10"/>
      <c r="H39" s="10"/>
      <c r="I39" s="11">
        <f t="shared" si="3"/>
        <v>0</v>
      </c>
      <c r="J39" s="10"/>
      <c r="K39" s="10"/>
      <c r="L39" s="21"/>
    </row>
    <row r="40" spans="1:12" s="20" customFormat="1" ht="15.75">
      <c r="A40" s="19"/>
      <c r="B40" s="18"/>
      <c r="C40" s="10"/>
      <c r="D40" s="10"/>
      <c r="E40" s="10"/>
      <c r="F40" s="11">
        <f t="shared" si="2"/>
        <v>0</v>
      </c>
      <c r="G40" s="10"/>
      <c r="H40" s="10"/>
      <c r="I40" s="11">
        <f t="shared" si="3"/>
        <v>0</v>
      </c>
      <c r="J40" s="10"/>
      <c r="K40" s="10"/>
      <c r="L40" s="21"/>
    </row>
    <row r="41" spans="1:12" s="20" customFormat="1" ht="15.75">
      <c r="A41" s="19"/>
      <c r="B41" s="18"/>
      <c r="C41" s="10"/>
      <c r="D41" s="10"/>
      <c r="E41" s="10"/>
      <c r="F41" s="11">
        <f t="shared" si="2"/>
        <v>0</v>
      </c>
      <c r="G41" s="10"/>
      <c r="H41" s="10"/>
      <c r="I41" s="11">
        <f t="shared" si="3"/>
        <v>0</v>
      </c>
      <c r="J41" s="10"/>
      <c r="K41" s="10"/>
      <c r="L41" s="21"/>
    </row>
    <row r="42" spans="1:12" s="20" customFormat="1" ht="15.75">
      <c r="A42" s="19"/>
      <c r="B42" s="18"/>
      <c r="C42" s="10"/>
      <c r="D42" s="10"/>
      <c r="E42" s="10"/>
      <c r="F42" s="11">
        <f t="shared" si="2"/>
        <v>0</v>
      </c>
      <c r="G42" s="10"/>
      <c r="H42" s="10"/>
      <c r="I42" s="11">
        <f t="shared" si="3"/>
        <v>0</v>
      </c>
      <c r="J42" s="10"/>
      <c r="K42" s="10"/>
      <c r="L42" s="21"/>
    </row>
    <row r="43" spans="1:12" s="20" customFormat="1" ht="15.75">
      <c r="A43" s="19"/>
      <c r="B43" s="18"/>
      <c r="C43" s="10"/>
      <c r="D43" s="10"/>
      <c r="E43" s="10"/>
      <c r="F43" s="11">
        <f t="shared" si="2"/>
        <v>0</v>
      </c>
      <c r="G43" s="10"/>
      <c r="H43" s="10"/>
      <c r="I43" s="11">
        <f t="shared" si="3"/>
        <v>0</v>
      </c>
      <c r="J43" s="10"/>
      <c r="K43" s="10"/>
      <c r="L43" s="21"/>
    </row>
    <row r="44" spans="1:12" s="20" customFormat="1" ht="15.75">
      <c r="A44" s="17"/>
      <c r="B44" s="16"/>
      <c r="C44" s="10"/>
      <c r="D44" s="10"/>
      <c r="E44" s="10"/>
      <c r="F44" s="11">
        <f t="shared" si="2"/>
        <v>0</v>
      </c>
      <c r="G44" s="10"/>
      <c r="H44" s="10"/>
      <c r="I44" s="11">
        <f t="shared" si="3"/>
        <v>0</v>
      </c>
      <c r="J44" s="10"/>
      <c r="K44" s="10"/>
      <c r="L44" s="21"/>
    </row>
    <row r="45" spans="1:12" s="20" customFormat="1" ht="15.75">
      <c r="A45" s="17"/>
      <c r="B45" s="16"/>
      <c r="C45" s="10"/>
      <c r="D45" s="10"/>
      <c r="E45" s="10"/>
      <c r="F45" s="11">
        <f t="shared" si="2"/>
        <v>0</v>
      </c>
      <c r="G45" s="10"/>
      <c r="H45" s="10"/>
      <c r="I45" s="11">
        <f t="shared" si="3"/>
        <v>0</v>
      </c>
      <c r="J45" s="10"/>
      <c r="K45" s="10"/>
      <c r="L45" s="21"/>
    </row>
    <row r="46" spans="1:12" s="20" customFormat="1" ht="15.75">
      <c r="A46" s="19"/>
      <c r="B46" s="18"/>
      <c r="C46" s="10"/>
      <c r="D46" s="10"/>
      <c r="E46" s="10"/>
      <c r="F46" s="11">
        <f t="shared" si="2"/>
        <v>0</v>
      </c>
      <c r="G46" s="10"/>
      <c r="H46" s="10"/>
      <c r="I46" s="11">
        <f t="shared" si="3"/>
        <v>0</v>
      </c>
      <c r="J46" s="10"/>
      <c r="K46" s="10"/>
      <c r="L46" s="21"/>
    </row>
    <row r="47" spans="1:12" s="20" customFormat="1" ht="15.75">
      <c r="A47" s="19"/>
      <c r="B47" s="18"/>
      <c r="C47" s="10"/>
      <c r="D47" s="10"/>
      <c r="E47" s="10"/>
      <c r="F47" s="11">
        <f t="shared" si="2"/>
        <v>0</v>
      </c>
      <c r="G47" s="10"/>
      <c r="H47" s="10"/>
      <c r="I47" s="11">
        <f t="shared" si="3"/>
        <v>0</v>
      </c>
      <c r="J47" s="10"/>
      <c r="K47" s="10"/>
      <c r="L47" s="21"/>
    </row>
    <row r="48" spans="1:12" s="20" customFormat="1" ht="15.75">
      <c r="A48" s="19"/>
      <c r="B48" s="18"/>
      <c r="C48" s="10"/>
      <c r="D48" s="10"/>
      <c r="E48" s="10"/>
      <c r="F48" s="11">
        <f t="shared" si="2"/>
        <v>0</v>
      </c>
      <c r="G48" s="10"/>
      <c r="H48" s="10"/>
      <c r="I48" s="11">
        <f t="shared" si="3"/>
        <v>0</v>
      </c>
      <c r="J48" s="10"/>
      <c r="K48" s="10"/>
      <c r="L48" s="21"/>
    </row>
    <row r="49" spans="1:11" ht="15.75">
      <c r="A49" s="19"/>
      <c r="B49" s="18"/>
      <c r="C49" s="10"/>
      <c r="D49" s="10"/>
      <c r="E49" s="10"/>
      <c r="F49" s="11">
        <f t="shared" si="2"/>
        <v>0</v>
      </c>
      <c r="G49" s="10"/>
      <c r="H49" s="10"/>
      <c r="I49" s="11">
        <f t="shared" si="3"/>
        <v>0</v>
      </c>
      <c r="J49" s="10"/>
      <c r="K49" s="10"/>
    </row>
    <row r="50" spans="1:11" ht="15.75">
      <c r="A50" s="19"/>
      <c r="B50" s="18"/>
      <c r="C50" s="10"/>
      <c r="D50" s="10"/>
      <c r="E50" s="10"/>
      <c r="F50" s="11">
        <f t="shared" si="2"/>
        <v>0</v>
      </c>
      <c r="G50" s="10"/>
      <c r="H50" s="10"/>
      <c r="I50" s="11">
        <f t="shared" si="3"/>
        <v>0</v>
      </c>
      <c r="J50" s="10"/>
      <c r="K50" s="10"/>
    </row>
    <row r="51" spans="1:11" ht="15.75">
      <c r="A51" s="19"/>
      <c r="B51" s="18"/>
      <c r="C51" s="10"/>
      <c r="D51" s="10"/>
      <c r="E51" s="10"/>
      <c r="F51" s="11">
        <f t="shared" si="2"/>
        <v>0</v>
      </c>
      <c r="G51" s="10"/>
      <c r="H51" s="10"/>
      <c r="I51" s="11">
        <f t="shared" si="3"/>
        <v>0</v>
      </c>
      <c r="J51" s="10"/>
      <c r="K51" s="10"/>
    </row>
    <row r="52" spans="1:11" ht="15.75">
      <c r="A52" s="19"/>
      <c r="B52" s="18"/>
      <c r="C52" s="10"/>
      <c r="D52" s="10"/>
      <c r="E52" s="10"/>
      <c r="F52" s="11">
        <f t="shared" si="2"/>
        <v>0</v>
      </c>
      <c r="G52" s="10"/>
      <c r="H52" s="10"/>
      <c r="I52" s="11">
        <f t="shared" si="3"/>
        <v>0</v>
      </c>
      <c r="J52" s="10"/>
      <c r="K52" s="10"/>
    </row>
    <row r="53" spans="1:11" ht="15.75">
      <c r="A53" s="17"/>
      <c r="B53" s="16"/>
      <c r="C53" s="10"/>
      <c r="D53" s="10"/>
      <c r="E53" s="10"/>
      <c r="F53" s="11">
        <f t="shared" si="2"/>
        <v>0</v>
      </c>
      <c r="G53" s="10"/>
      <c r="H53" s="10"/>
      <c r="I53" s="11">
        <f t="shared" si="3"/>
        <v>0</v>
      </c>
      <c r="J53" s="10"/>
      <c r="K53" s="10"/>
    </row>
    <row r="54" spans="1:11" ht="15.75">
      <c r="A54" s="19"/>
      <c r="B54" s="18"/>
      <c r="C54" s="10"/>
      <c r="D54" s="10"/>
      <c r="E54" s="10"/>
      <c r="F54" s="11">
        <f t="shared" si="2"/>
        <v>0</v>
      </c>
      <c r="G54" s="10"/>
      <c r="H54" s="10"/>
      <c r="I54" s="11">
        <f t="shared" si="3"/>
        <v>0</v>
      </c>
      <c r="J54" s="10"/>
      <c r="K54" s="10"/>
    </row>
    <row r="55" spans="1:11" ht="15.75">
      <c r="A55" s="19"/>
      <c r="B55" s="18"/>
      <c r="C55" s="10"/>
      <c r="D55" s="10"/>
      <c r="E55" s="10"/>
      <c r="F55" s="11">
        <f t="shared" si="2"/>
        <v>0</v>
      </c>
      <c r="G55" s="10"/>
      <c r="H55" s="10"/>
      <c r="I55" s="11">
        <f t="shared" si="3"/>
        <v>0</v>
      </c>
      <c r="J55" s="10"/>
      <c r="K55" s="10"/>
    </row>
    <row r="56" spans="1:11" ht="15.75">
      <c r="A56" s="19"/>
      <c r="B56" s="18"/>
      <c r="C56" s="10"/>
      <c r="D56" s="10"/>
      <c r="E56" s="10"/>
      <c r="F56" s="11">
        <f t="shared" si="2"/>
        <v>0</v>
      </c>
      <c r="G56" s="10"/>
      <c r="H56" s="10"/>
      <c r="I56" s="11">
        <f t="shared" si="3"/>
        <v>0</v>
      </c>
      <c r="J56" s="10"/>
      <c r="K56" s="10"/>
    </row>
    <row r="57" spans="1:11" ht="15.75">
      <c r="A57" s="19"/>
      <c r="B57" s="18"/>
      <c r="C57" s="10"/>
      <c r="D57" s="10"/>
      <c r="E57" s="10"/>
      <c r="F57" s="11">
        <f t="shared" si="2"/>
        <v>0</v>
      </c>
      <c r="G57" s="10"/>
      <c r="H57" s="10"/>
      <c r="I57" s="11">
        <f t="shared" si="3"/>
        <v>0</v>
      </c>
      <c r="J57" s="10"/>
      <c r="K57" s="10"/>
    </row>
    <row r="58" spans="1:11" ht="15.75">
      <c r="A58" s="19"/>
      <c r="B58" s="18"/>
      <c r="C58" s="10"/>
      <c r="D58" s="10"/>
      <c r="E58" s="10"/>
      <c r="F58" s="11">
        <f t="shared" si="2"/>
        <v>0</v>
      </c>
      <c r="G58" s="10"/>
      <c r="H58" s="10"/>
      <c r="I58" s="11">
        <f t="shared" si="3"/>
        <v>0</v>
      </c>
      <c r="J58" s="10"/>
      <c r="K58" s="10"/>
    </row>
    <row r="59" spans="1:11" ht="15.75">
      <c r="A59" s="19"/>
      <c r="B59" s="18"/>
      <c r="C59" s="10"/>
      <c r="D59" s="10"/>
      <c r="E59" s="10"/>
      <c r="F59" s="11">
        <f t="shared" si="2"/>
        <v>0</v>
      </c>
      <c r="G59" s="10"/>
      <c r="H59" s="10"/>
      <c r="I59" s="11">
        <f t="shared" si="3"/>
        <v>0</v>
      </c>
      <c r="J59" s="10"/>
      <c r="K59" s="10"/>
    </row>
    <row r="60" spans="1:11" ht="15.75">
      <c r="A60" s="19"/>
      <c r="B60" s="18"/>
      <c r="C60" s="10"/>
      <c r="D60" s="10"/>
      <c r="E60" s="10"/>
      <c r="F60" s="11">
        <f t="shared" si="2"/>
        <v>0</v>
      </c>
      <c r="G60" s="10"/>
      <c r="H60" s="10"/>
      <c r="I60" s="11">
        <f t="shared" si="3"/>
        <v>0</v>
      </c>
      <c r="J60" s="10"/>
      <c r="K60" s="10"/>
    </row>
    <row r="61" spans="1:11" ht="15.75">
      <c r="A61" s="19"/>
      <c r="B61" s="18"/>
      <c r="C61" s="10"/>
      <c r="D61" s="10"/>
      <c r="E61" s="10"/>
      <c r="F61" s="11">
        <f t="shared" si="2"/>
        <v>0</v>
      </c>
      <c r="G61" s="10"/>
      <c r="H61" s="10"/>
      <c r="I61" s="11">
        <f t="shared" si="3"/>
        <v>0</v>
      </c>
      <c r="J61" s="10"/>
      <c r="K61" s="10"/>
    </row>
    <row r="62" spans="1:11" ht="15.75">
      <c r="A62" s="19"/>
      <c r="B62" s="18"/>
      <c r="C62" s="10"/>
      <c r="D62" s="10"/>
      <c r="E62" s="10"/>
      <c r="F62" s="11">
        <f t="shared" si="2"/>
        <v>0</v>
      </c>
      <c r="G62" s="10"/>
      <c r="H62" s="10"/>
      <c r="I62" s="11">
        <f t="shared" si="3"/>
        <v>0</v>
      </c>
      <c r="J62" s="10"/>
      <c r="K62" s="10"/>
    </row>
    <row r="63" spans="1:11" ht="15.75">
      <c r="A63" s="19"/>
      <c r="B63" s="18"/>
      <c r="C63" s="10"/>
      <c r="D63" s="10"/>
      <c r="E63" s="10"/>
      <c r="F63" s="11">
        <f t="shared" si="2"/>
        <v>0</v>
      </c>
      <c r="G63" s="10"/>
      <c r="H63" s="10"/>
      <c r="I63" s="11">
        <f t="shared" si="3"/>
        <v>0</v>
      </c>
      <c r="J63" s="10"/>
      <c r="K63" s="10"/>
    </row>
    <row r="64" spans="1:11" ht="15.75">
      <c r="A64" s="19"/>
      <c r="B64" s="18"/>
      <c r="C64" s="10"/>
      <c r="D64" s="10"/>
      <c r="E64" s="10"/>
      <c r="F64" s="11">
        <f t="shared" si="2"/>
        <v>0</v>
      </c>
      <c r="G64" s="10"/>
      <c r="H64" s="10"/>
      <c r="I64" s="11">
        <f t="shared" si="3"/>
        <v>0</v>
      </c>
      <c r="J64" s="10"/>
      <c r="K64" s="10"/>
    </row>
    <row r="65" spans="1:11" ht="15.75">
      <c r="A65" s="19"/>
      <c r="B65" s="18"/>
      <c r="C65" s="10"/>
      <c r="D65" s="10"/>
      <c r="E65" s="10"/>
      <c r="F65" s="11">
        <f t="shared" si="2"/>
        <v>0</v>
      </c>
      <c r="G65" s="10"/>
      <c r="H65" s="10"/>
      <c r="I65" s="11">
        <f t="shared" si="3"/>
        <v>0</v>
      </c>
      <c r="J65" s="10"/>
      <c r="K65" s="10"/>
    </row>
    <row r="66" spans="1:11" ht="15.75">
      <c r="A66" s="19"/>
      <c r="B66" s="18"/>
      <c r="C66" s="10"/>
      <c r="D66" s="10"/>
      <c r="E66" s="10"/>
      <c r="F66" s="11">
        <f t="shared" si="2"/>
        <v>0</v>
      </c>
      <c r="G66" s="10"/>
      <c r="H66" s="10"/>
      <c r="I66" s="11">
        <f t="shared" si="3"/>
        <v>0</v>
      </c>
      <c r="J66" s="10"/>
      <c r="K66" s="10"/>
    </row>
    <row r="67" spans="1:11" ht="15.75">
      <c r="A67" s="19"/>
      <c r="B67" s="18"/>
      <c r="C67" s="10"/>
      <c r="D67" s="10"/>
      <c r="E67" s="10"/>
      <c r="F67" s="11">
        <f t="shared" si="2"/>
        <v>0</v>
      </c>
      <c r="G67" s="10"/>
      <c r="H67" s="10"/>
      <c r="I67" s="11">
        <f t="shared" si="3"/>
        <v>0</v>
      </c>
      <c r="J67" s="10"/>
      <c r="K67" s="10"/>
    </row>
    <row r="68" spans="1:11" ht="15.75">
      <c r="A68" s="17"/>
      <c r="B68" s="16"/>
      <c r="C68" s="10"/>
      <c r="D68" s="10"/>
      <c r="E68" s="10"/>
      <c r="F68" s="11">
        <f t="shared" si="2"/>
        <v>0</v>
      </c>
      <c r="G68" s="10"/>
      <c r="H68" s="10"/>
      <c r="I68" s="11">
        <f t="shared" si="3"/>
        <v>0</v>
      </c>
      <c r="J68" s="10"/>
      <c r="K68" s="10"/>
    </row>
    <row r="69" spans="1:11" ht="15.75">
      <c r="A69" s="19"/>
      <c r="B69" s="18"/>
      <c r="C69" s="10"/>
      <c r="D69" s="10"/>
      <c r="E69" s="10"/>
      <c r="F69" s="11">
        <f t="shared" si="2"/>
        <v>0</v>
      </c>
      <c r="G69" s="10"/>
      <c r="H69" s="10"/>
      <c r="I69" s="11">
        <f t="shared" si="3"/>
        <v>0</v>
      </c>
      <c r="J69" s="10"/>
      <c r="K69" s="10"/>
    </row>
    <row r="70" spans="1:11" ht="15.75">
      <c r="A70" s="19"/>
      <c r="B70" s="18"/>
      <c r="C70" s="10"/>
      <c r="D70" s="10"/>
      <c r="E70" s="10"/>
      <c r="F70" s="11">
        <f t="shared" si="2"/>
        <v>0</v>
      </c>
      <c r="G70" s="10"/>
      <c r="H70" s="10"/>
      <c r="I70" s="11">
        <f t="shared" si="3"/>
        <v>0</v>
      </c>
      <c r="J70" s="10"/>
      <c r="K70" s="10"/>
    </row>
    <row r="71" spans="1:11" ht="15.75">
      <c r="A71" s="19"/>
      <c r="B71" s="18"/>
      <c r="C71" s="10"/>
      <c r="D71" s="10"/>
      <c r="E71" s="10"/>
      <c r="F71" s="11">
        <f t="shared" si="2"/>
        <v>0</v>
      </c>
      <c r="G71" s="10"/>
      <c r="H71" s="10"/>
      <c r="I71" s="11">
        <f t="shared" si="3"/>
        <v>0</v>
      </c>
      <c r="J71" s="10"/>
      <c r="K71" s="10"/>
    </row>
    <row r="72" spans="1:11" ht="15.75">
      <c r="A72" s="19"/>
      <c r="B72" s="18"/>
      <c r="C72" s="10"/>
      <c r="D72" s="10"/>
      <c r="E72" s="10"/>
      <c r="F72" s="11">
        <f t="shared" si="2"/>
        <v>0</v>
      </c>
      <c r="G72" s="10"/>
      <c r="H72" s="10"/>
      <c r="I72" s="11">
        <f t="shared" si="3"/>
        <v>0</v>
      </c>
      <c r="J72" s="10"/>
      <c r="K72" s="10"/>
    </row>
    <row r="73" spans="1:11" ht="15.75">
      <c r="A73" s="19"/>
      <c r="B73" s="18"/>
      <c r="C73" s="10"/>
      <c r="D73" s="10"/>
      <c r="E73" s="10"/>
      <c r="F73" s="11">
        <f t="shared" si="2"/>
        <v>0</v>
      </c>
      <c r="G73" s="10"/>
      <c r="H73" s="10"/>
      <c r="I73" s="11">
        <f t="shared" si="3"/>
        <v>0</v>
      </c>
      <c r="J73" s="10"/>
      <c r="K73" s="10"/>
    </row>
    <row r="74" spans="1:11" ht="15.75">
      <c r="A74" s="19"/>
      <c r="B74" s="18"/>
      <c r="C74" s="10"/>
      <c r="D74" s="10"/>
      <c r="E74" s="10"/>
      <c r="F74" s="11">
        <f t="shared" si="2"/>
        <v>0</v>
      </c>
      <c r="G74" s="10"/>
      <c r="H74" s="10"/>
      <c r="I74" s="11">
        <f t="shared" si="3"/>
        <v>0</v>
      </c>
      <c r="J74" s="10"/>
      <c r="K74" s="10"/>
    </row>
    <row r="75" spans="1:11" ht="15.75">
      <c r="A75" s="19"/>
      <c r="B75" s="18"/>
      <c r="C75" s="10"/>
      <c r="D75" s="10"/>
      <c r="E75" s="10"/>
      <c r="F75" s="11">
        <f t="shared" si="2"/>
        <v>0</v>
      </c>
      <c r="G75" s="10"/>
      <c r="H75" s="10"/>
      <c r="I75" s="11">
        <f t="shared" si="3"/>
        <v>0</v>
      </c>
      <c r="J75" s="10"/>
      <c r="K75" s="10"/>
    </row>
    <row r="76" spans="1:11" ht="15.75">
      <c r="A76" s="19"/>
      <c r="B76" s="18"/>
      <c r="C76" s="10"/>
      <c r="D76" s="10"/>
      <c r="E76" s="10"/>
      <c r="F76" s="11">
        <f t="shared" si="2"/>
        <v>0</v>
      </c>
      <c r="G76" s="10"/>
      <c r="H76" s="10"/>
      <c r="I76" s="11">
        <f t="shared" si="3"/>
        <v>0</v>
      </c>
      <c r="J76" s="10"/>
      <c r="K76" s="10"/>
    </row>
    <row r="77" spans="1:11" ht="15.75">
      <c r="A77" s="19"/>
      <c r="B77" s="18"/>
      <c r="C77" s="10"/>
      <c r="D77" s="10"/>
      <c r="E77" s="10"/>
      <c r="F77" s="11">
        <f t="shared" si="2"/>
        <v>0</v>
      </c>
      <c r="G77" s="10"/>
      <c r="H77" s="10"/>
      <c r="I77" s="11">
        <f t="shared" si="3"/>
        <v>0</v>
      </c>
      <c r="J77" s="10"/>
      <c r="K77" s="10"/>
    </row>
    <row r="78" spans="1:11" ht="15.75">
      <c r="A78" s="19"/>
      <c r="B78" s="18"/>
      <c r="C78" s="10"/>
      <c r="D78" s="10"/>
      <c r="E78" s="10"/>
      <c r="F78" s="11">
        <f t="shared" si="2"/>
        <v>0</v>
      </c>
      <c r="G78" s="10"/>
      <c r="H78" s="10"/>
      <c r="I78" s="11">
        <f t="shared" si="3"/>
        <v>0</v>
      </c>
      <c r="J78" s="10"/>
      <c r="K78" s="10"/>
    </row>
    <row r="79" spans="1:11" ht="15.75">
      <c r="A79" s="19"/>
      <c r="B79" s="18"/>
      <c r="C79" s="10"/>
      <c r="D79" s="10"/>
      <c r="E79" s="10"/>
      <c r="F79" s="11">
        <f t="shared" si="2"/>
        <v>0</v>
      </c>
      <c r="G79" s="10"/>
      <c r="H79" s="10"/>
      <c r="I79" s="11">
        <f t="shared" si="3"/>
        <v>0</v>
      </c>
      <c r="J79" s="10"/>
      <c r="K79" s="10"/>
    </row>
    <row r="80" spans="1:11" ht="15.75">
      <c r="A80" s="19"/>
      <c r="B80" s="18"/>
      <c r="C80" s="10"/>
      <c r="D80" s="10"/>
      <c r="E80" s="10"/>
      <c r="F80" s="11">
        <f t="shared" si="2"/>
        <v>0</v>
      </c>
      <c r="G80" s="10"/>
      <c r="H80" s="10"/>
      <c r="I80" s="11">
        <f t="shared" si="3"/>
        <v>0</v>
      </c>
      <c r="J80" s="10"/>
      <c r="K80" s="10"/>
    </row>
    <row r="81" spans="1:11" ht="15.75">
      <c r="A81" s="19"/>
      <c r="B81" s="18"/>
      <c r="C81" s="10"/>
      <c r="D81" s="10"/>
      <c r="E81" s="10"/>
      <c r="F81" s="11">
        <f t="shared" si="2"/>
        <v>0</v>
      </c>
      <c r="G81" s="10"/>
      <c r="H81" s="10"/>
      <c r="I81" s="11">
        <f t="shared" si="3"/>
        <v>0</v>
      </c>
      <c r="J81" s="10"/>
      <c r="K81" s="10"/>
    </row>
    <row r="82" spans="1:11" ht="15.75">
      <c r="A82" s="19"/>
      <c r="B82" s="18"/>
      <c r="C82" s="10"/>
      <c r="D82" s="10"/>
      <c r="E82" s="10"/>
      <c r="F82" s="11">
        <f t="shared" si="2"/>
        <v>0</v>
      </c>
      <c r="G82" s="10"/>
      <c r="H82" s="10"/>
      <c r="I82" s="11">
        <f t="shared" si="3"/>
        <v>0</v>
      </c>
      <c r="J82" s="10"/>
      <c r="K82" s="10"/>
    </row>
    <row r="83" spans="1:11" ht="15.75">
      <c r="A83" s="19"/>
      <c r="B83" s="18"/>
      <c r="C83" s="10"/>
      <c r="D83" s="10"/>
      <c r="E83" s="10"/>
      <c r="F83" s="11">
        <f t="shared" si="2"/>
        <v>0</v>
      </c>
      <c r="G83" s="10"/>
      <c r="H83" s="10"/>
      <c r="I83" s="11">
        <f t="shared" si="3"/>
        <v>0</v>
      </c>
      <c r="J83" s="10"/>
      <c r="K83" s="10"/>
    </row>
    <row r="84" spans="1:11" ht="15.75">
      <c r="A84" s="19"/>
      <c r="B84" s="18"/>
      <c r="C84" s="10"/>
      <c r="D84" s="10"/>
      <c r="E84" s="10"/>
      <c r="F84" s="11">
        <f t="shared" si="2"/>
        <v>0</v>
      </c>
      <c r="G84" s="10"/>
      <c r="H84" s="10"/>
      <c r="I84" s="11">
        <f t="shared" si="3"/>
        <v>0</v>
      </c>
      <c r="J84" s="10"/>
      <c r="K84" s="10"/>
    </row>
    <row r="85" spans="1:11" ht="15.75">
      <c r="A85" s="19"/>
      <c r="B85" s="18"/>
      <c r="C85" s="10"/>
      <c r="D85" s="10"/>
      <c r="E85" s="10"/>
      <c r="F85" s="11">
        <f t="shared" si="2"/>
        <v>0</v>
      </c>
      <c r="G85" s="10"/>
      <c r="H85" s="10"/>
      <c r="I85" s="11">
        <f t="shared" si="3"/>
        <v>0</v>
      </c>
      <c r="J85" s="10"/>
      <c r="K85" s="10"/>
    </row>
    <row r="86" spans="1:11" ht="15.75">
      <c r="A86" s="17"/>
      <c r="B86" s="16"/>
      <c r="C86" s="10"/>
      <c r="D86" s="10"/>
      <c r="E86" s="10"/>
      <c r="F86" s="11">
        <f t="shared" si="2"/>
        <v>0</v>
      </c>
      <c r="G86" s="10"/>
      <c r="H86" s="10"/>
      <c r="I86" s="11">
        <f t="shared" si="3"/>
        <v>0</v>
      </c>
      <c r="J86" s="10"/>
      <c r="K86" s="10"/>
    </row>
    <row r="87" spans="1:11" ht="15.75">
      <c r="A87" s="19"/>
      <c r="B87" s="18"/>
      <c r="C87" s="10"/>
      <c r="D87" s="10"/>
      <c r="E87" s="10"/>
      <c r="F87" s="11">
        <f t="shared" si="2"/>
        <v>0</v>
      </c>
      <c r="G87" s="10"/>
      <c r="H87" s="10"/>
      <c r="I87" s="11">
        <f t="shared" si="3"/>
        <v>0</v>
      </c>
      <c r="J87" s="10"/>
      <c r="K87" s="10"/>
    </row>
    <row r="88" spans="1:11" ht="15.75">
      <c r="A88" s="19"/>
      <c r="B88" s="18"/>
      <c r="C88" s="10"/>
      <c r="D88" s="10"/>
      <c r="E88" s="10"/>
      <c r="F88" s="11">
        <f t="shared" si="2"/>
        <v>0</v>
      </c>
      <c r="G88" s="10"/>
      <c r="H88" s="10"/>
      <c r="I88" s="11">
        <f t="shared" si="3"/>
        <v>0</v>
      </c>
      <c r="J88" s="10"/>
      <c r="K88" s="10"/>
    </row>
    <row r="89" spans="1:11" ht="15.75">
      <c r="A89" s="19"/>
      <c r="B89" s="18"/>
      <c r="C89" s="10"/>
      <c r="D89" s="10"/>
      <c r="E89" s="10"/>
      <c r="F89" s="11">
        <f t="shared" si="2"/>
        <v>0</v>
      </c>
      <c r="G89" s="10"/>
      <c r="H89" s="10"/>
      <c r="I89" s="11">
        <f t="shared" si="3"/>
        <v>0</v>
      </c>
      <c r="J89" s="10"/>
      <c r="K89" s="10"/>
    </row>
    <row r="90" spans="1:11" ht="15.75">
      <c r="A90" s="19"/>
      <c r="B90" s="18"/>
      <c r="C90" s="10"/>
      <c r="D90" s="10"/>
      <c r="E90" s="10"/>
      <c r="F90" s="11">
        <f t="shared" si="2"/>
        <v>0</v>
      </c>
      <c r="G90" s="10"/>
      <c r="H90" s="10"/>
      <c r="I90" s="11">
        <f t="shared" si="3"/>
        <v>0</v>
      </c>
      <c r="J90" s="10"/>
      <c r="K90" s="10"/>
    </row>
    <row r="91" spans="1:11" ht="15.75">
      <c r="A91" s="19"/>
      <c r="B91" s="18"/>
      <c r="C91" s="10"/>
      <c r="D91" s="10"/>
      <c r="E91" s="10"/>
      <c r="F91" s="11">
        <f t="shared" ref="F91:F154" si="4">C91+D91+E91</f>
        <v>0</v>
      </c>
      <c r="G91" s="10"/>
      <c r="H91" s="10"/>
      <c r="I91" s="11">
        <f t="shared" ref="I91:I154" si="5">F91-G91-H91</f>
        <v>0</v>
      </c>
      <c r="J91" s="10"/>
      <c r="K91" s="10"/>
    </row>
    <row r="92" spans="1:11" ht="15.75">
      <c r="A92" s="19"/>
      <c r="B92" s="18"/>
      <c r="C92" s="10"/>
      <c r="D92" s="10"/>
      <c r="E92" s="10"/>
      <c r="F92" s="11">
        <f t="shared" si="4"/>
        <v>0</v>
      </c>
      <c r="G92" s="10"/>
      <c r="H92" s="10"/>
      <c r="I92" s="11">
        <f t="shared" si="5"/>
        <v>0</v>
      </c>
      <c r="J92" s="10"/>
      <c r="K92" s="10"/>
    </row>
    <row r="93" spans="1:11" ht="15.75">
      <c r="A93" s="19"/>
      <c r="B93" s="18"/>
      <c r="C93" s="10"/>
      <c r="D93" s="10"/>
      <c r="E93" s="10"/>
      <c r="F93" s="11">
        <f t="shared" si="4"/>
        <v>0</v>
      </c>
      <c r="G93" s="10"/>
      <c r="H93" s="10"/>
      <c r="I93" s="11">
        <f t="shared" si="5"/>
        <v>0</v>
      </c>
      <c r="J93" s="10"/>
      <c r="K93" s="10"/>
    </row>
    <row r="94" spans="1:11" ht="15.75">
      <c r="A94" s="19"/>
      <c r="B94" s="18"/>
      <c r="C94" s="10"/>
      <c r="D94" s="10"/>
      <c r="E94" s="10"/>
      <c r="F94" s="11">
        <f t="shared" si="4"/>
        <v>0</v>
      </c>
      <c r="G94" s="10"/>
      <c r="H94" s="10"/>
      <c r="I94" s="11">
        <f t="shared" si="5"/>
        <v>0</v>
      </c>
      <c r="J94" s="10"/>
      <c r="K94" s="10"/>
    </row>
    <row r="95" spans="1:11" ht="15.75">
      <c r="A95" s="19"/>
      <c r="B95" s="18"/>
      <c r="C95" s="10"/>
      <c r="D95" s="10"/>
      <c r="E95" s="10"/>
      <c r="F95" s="11">
        <f t="shared" si="4"/>
        <v>0</v>
      </c>
      <c r="G95" s="10"/>
      <c r="H95" s="10"/>
      <c r="I95" s="11">
        <f t="shared" si="5"/>
        <v>0</v>
      </c>
      <c r="J95" s="10"/>
      <c r="K95" s="10"/>
    </row>
    <row r="96" spans="1:11" ht="15.75">
      <c r="A96" s="19"/>
      <c r="B96" s="18"/>
      <c r="C96" s="10"/>
      <c r="D96" s="10"/>
      <c r="E96" s="10"/>
      <c r="F96" s="11">
        <f t="shared" si="4"/>
        <v>0</v>
      </c>
      <c r="G96" s="10"/>
      <c r="H96" s="10"/>
      <c r="I96" s="11">
        <f t="shared" si="5"/>
        <v>0</v>
      </c>
      <c r="J96" s="10"/>
      <c r="K96" s="10"/>
    </row>
    <row r="97" spans="1:11" ht="15.75">
      <c r="A97" s="17"/>
      <c r="B97" s="16"/>
      <c r="C97" s="10"/>
      <c r="D97" s="10"/>
      <c r="E97" s="10"/>
      <c r="F97" s="11">
        <f t="shared" si="4"/>
        <v>0</v>
      </c>
      <c r="G97" s="10"/>
      <c r="H97" s="10"/>
      <c r="I97" s="11">
        <f t="shared" si="5"/>
        <v>0</v>
      </c>
      <c r="J97" s="10"/>
      <c r="K97" s="10"/>
    </row>
    <row r="98" spans="1:11" ht="15.75">
      <c r="A98" s="19"/>
      <c r="B98" s="18"/>
      <c r="C98" s="10"/>
      <c r="D98" s="10"/>
      <c r="E98" s="10"/>
      <c r="F98" s="11">
        <f t="shared" si="4"/>
        <v>0</v>
      </c>
      <c r="G98" s="10"/>
      <c r="H98" s="10"/>
      <c r="I98" s="11">
        <f t="shared" si="5"/>
        <v>0</v>
      </c>
      <c r="J98" s="10"/>
      <c r="K98" s="10"/>
    </row>
    <row r="99" spans="1:11" ht="15.75">
      <c r="A99" s="19"/>
      <c r="B99" s="18"/>
      <c r="C99" s="10"/>
      <c r="D99" s="10"/>
      <c r="E99" s="10"/>
      <c r="F99" s="11">
        <f t="shared" si="4"/>
        <v>0</v>
      </c>
      <c r="G99" s="10"/>
      <c r="H99" s="10"/>
      <c r="I99" s="11">
        <f t="shared" si="5"/>
        <v>0</v>
      </c>
      <c r="J99" s="10"/>
      <c r="K99" s="10"/>
    </row>
    <row r="100" spans="1:11" ht="15.75">
      <c r="A100" s="17"/>
      <c r="B100" s="16"/>
      <c r="C100" s="10"/>
      <c r="D100" s="10"/>
      <c r="E100" s="10"/>
      <c r="F100" s="11">
        <f t="shared" si="4"/>
        <v>0</v>
      </c>
      <c r="G100" s="10"/>
      <c r="H100" s="10"/>
      <c r="I100" s="11">
        <f t="shared" si="5"/>
        <v>0</v>
      </c>
      <c r="J100" s="10"/>
      <c r="K100" s="10"/>
    </row>
    <row r="101" spans="1:11" ht="15.75">
      <c r="A101" s="17"/>
      <c r="B101" s="16"/>
      <c r="C101" s="10"/>
      <c r="D101" s="10"/>
      <c r="E101" s="10"/>
      <c r="F101" s="11">
        <f t="shared" si="4"/>
        <v>0</v>
      </c>
      <c r="G101" s="10"/>
      <c r="H101" s="10"/>
      <c r="I101" s="11">
        <f t="shared" si="5"/>
        <v>0</v>
      </c>
      <c r="J101" s="10"/>
      <c r="K101" s="10"/>
    </row>
    <row r="102" spans="1:11" ht="15.75">
      <c r="A102" s="19"/>
      <c r="B102" s="18"/>
      <c r="C102" s="10"/>
      <c r="D102" s="10"/>
      <c r="E102" s="10"/>
      <c r="F102" s="11">
        <f t="shared" si="4"/>
        <v>0</v>
      </c>
      <c r="G102" s="10"/>
      <c r="H102" s="10"/>
      <c r="I102" s="11">
        <f t="shared" si="5"/>
        <v>0</v>
      </c>
      <c r="J102" s="10"/>
      <c r="K102" s="10"/>
    </row>
    <row r="103" spans="1:11" ht="15.75">
      <c r="A103" s="19"/>
      <c r="B103" s="18"/>
      <c r="C103" s="10"/>
      <c r="D103" s="10"/>
      <c r="E103" s="10"/>
      <c r="F103" s="11">
        <f t="shared" si="4"/>
        <v>0</v>
      </c>
      <c r="G103" s="10"/>
      <c r="H103" s="10"/>
      <c r="I103" s="11">
        <f t="shared" si="5"/>
        <v>0</v>
      </c>
      <c r="J103" s="10"/>
      <c r="K103" s="10"/>
    </row>
    <row r="104" spans="1:11" ht="15.75">
      <c r="A104" s="19"/>
      <c r="B104" s="18"/>
      <c r="C104" s="10"/>
      <c r="D104" s="10"/>
      <c r="E104" s="10"/>
      <c r="F104" s="11">
        <f t="shared" si="4"/>
        <v>0</v>
      </c>
      <c r="G104" s="10"/>
      <c r="H104" s="10"/>
      <c r="I104" s="11">
        <f t="shared" si="5"/>
        <v>0</v>
      </c>
      <c r="J104" s="10"/>
      <c r="K104" s="10"/>
    </row>
    <row r="105" spans="1:11" ht="15.75">
      <c r="A105" s="19"/>
      <c r="B105" s="18"/>
      <c r="C105" s="10"/>
      <c r="D105" s="10"/>
      <c r="E105" s="10"/>
      <c r="F105" s="11">
        <f t="shared" si="4"/>
        <v>0</v>
      </c>
      <c r="G105" s="10"/>
      <c r="H105" s="10"/>
      <c r="I105" s="11">
        <f t="shared" si="5"/>
        <v>0</v>
      </c>
      <c r="J105" s="10"/>
      <c r="K105" s="10"/>
    </row>
    <row r="106" spans="1:11" ht="15.75">
      <c r="A106" s="19"/>
      <c r="B106" s="18"/>
      <c r="C106" s="10"/>
      <c r="D106" s="10"/>
      <c r="E106" s="10"/>
      <c r="F106" s="11">
        <f t="shared" si="4"/>
        <v>0</v>
      </c>
      <c r="G106" s="10"/>
      <c r="H106" s="10"/>
      <c r="I106" s="11">
        <f t="shared" si="5"/>
        <v>0</v>
      </c>
      <c r="J106" s="10"/>
      <c r="K106" s="10"/>
    </row>
    <row r="107" spans="1:11" ht="15.75">
      <c r="A107" s="19"/>
      <c r="B107" s="18"/>
      <c r="C107" s="10"/>
      <c r="D107" s="10"/>
      <c r="E107" s="10"/>
      <c r="F107" s="11">
        <f t="shared" si="4"/>
        <v>0</v>
      </c>
      <c r="G107" s="10"/>
      <c r="H107" s="10"/>
      <c r="I107" s="11">
        <f t="shared" si="5"/>
        <v>0</v>
      </c>
      <c r="J107" s="10"/>
      <c r="K107" s="10"/>
    </row>
    <row r="108" spans="1:11" ht="15.75">
      <c r="A108" s="19"/>
      <c r="B108" s="18"/>
      <c r="C108" s="10"/>
      <c r="D108" s="10"/>
      <c r="E108" s="10"/>
      <c r="F108" s="11">
        <f t="shared" si="4"/>
        <v>0</v>
      </c>
      <c r="G108" s="10"/>
      <c r="H108" s="10"/>
      <c r="I108" s="11">
        <f t="shared" si="5"/>
        <v>0</v>
      </c>
      <c r="J108" s="10"/>
      <c r="K108" s="10"/>
    </row>
    <row r="109" spans="1:11" ht="15.75">
      <c r="A109" s="19"/>
      <c r="B109" s="18"/>
      <c r="C109" s="10"/>
      <c r="D109" s="10"/>
      <c r="E109" s="10"/>
      <c r="F109" s="11">
        <f t="shared" si="4"/>
        <v>0</v>
      </c>
      <c r="G109" s="10"/>
      <c r="H109" s="10"/>
      <c r="I109" s="11">
        <f t="shared" si="5"/>
        <v>0</v>
      </c>
      <c r="J109" s="10"/>
      <c r="K109" s="10"/>
    </row>
    <row r="110" spans="1:11" ht="15.75">
      <c r="A110" s="17"/>
      <c r="B110" s="16"/>
      <c r="C110" s="10"/>
      <c r="D110" s="10"/>
      <c r="E110" s="10"/>
      <c r="F110" s="11">
        <f t="shared" si="4"/>
        <v>0</v>
      </c>
      <c r="G110" s="10"/>
      <c r="H110" s="10"/>
      <c r="I110" s="11">
        <f t="shared" si="5"/>
        <v>0</v>
      </c>
      <c r="J110" s="10"/>
      <c r="K110" s="10"/>
    </row>
    <row r="111" spans="1:11" ht="15.75">
      <c r="A111" s="17"/>
      <c r="B111" s="16"/>
      <c r="C111" s="10"/>
      <c r="D111" s="10"/>
      <c r="E111" s="10"/>
      <c r="F111" s="11">
        <f t="shared" si="4"/>
        <v>0</v>
      </c>
      <c r="G111" s="10"/>
      <c r="H111" s="10"/>
      <c r="I111" s="11">
        <f t="shared" si="5"/>
        <v>0</v>
      </c>
      <c r="J111" s="10"/>
      <c r="K111" s="10"/>
    </row>
    <row r="112" spans="1:11" ht="15.75">
      <c r="A112" s="19"/>
      <c r="B112" s="18"/>
      <c r="C112" s="10"/>
      <c r="D112" s="10"/>
      <c r="E112" s="10"/>
      <c r="F112" s="11">
        <f t="shared" si="4"/>
        <v>0</v>
      </c>
      <c r="G112" s="10"/>
      <c r="H112" s="10"/>
      <c r="I112" s="11">
        <f t="shared" si="5"/>
        <v>0</v>
      </c>
      <c r="J112" s="10"/>
      <c r="K112" s="10"/>
    </row>
    <row r="113" spans="1:11" ht="15.75">
      <c r="A113" s="19"/>
      <c r="B113" s="18"/>
      <c r="C113" s="10"/>
      <c r="D113" s="10"/>
      <c r="E113" s="10"/>
      <c r="F113" s="11">
        <f t="shared" si="4"/>
        <v>0</v>
      </c>
      <c r="G113" s="10"/>
      <c r="H113" s="10"/>
      <c r="I113" s="11">
        <f t="shared" si="5"/>
        <v>0</v>
      </c>
      <c r="J113" s="10"/>
      <c r="K113" s="10"/>
    </row>
    <row r="114" spans="1:11" ht="15.75">
      <c r="A114" s="19"/>
      <c r="B114" s="18"/>
      <c r="C114" s="10"/>
      <c r="D114" s="10"/>
      <c r="E114" s="10"/>
      <c r="F114" s="11">
        <f t="shared" si="4"/>
        <v>0</v>
      </c>
      <c r="G114" s="10"/>
      <c r="H114" s="10"/>
      <c r="I114" s="11">
        <f t="shared" si="5"/>
        <v>0</v>
      </c>
      <c r="J114" s="10"/>
      <c r="K114" s="10"/>
    </row>
    <row r="115" spans="1:11" ht="15.75">
      <c r="A115" s="19"/>
      <c r="B115" s="18"/>
      <c r="C115" s="10"/>
      <c r="D115" s="10"/>
      <c r="E115" s="10"/>
      <c r="F115" s="11">
        <f t="shared" si="4"/>
        <v>0</v>
      </c>
      <c r="G115" s="10"/>
      <c r="H115" s="10"/>
      <c r="I115" s="11">
        <f t="shared" si="5"/>
        <v>0</v>
      </c>
      <c r="J115" s="10"/>
      <c r="K115" s="10"/>
    </row>
    <row r="116" spans="1:11" ht="15.75">
      <c r="A116" s="19"/>
      <c r="B116" s="18"/>
      <c r="C116" s="10"/>
      <c r="D116" s="10"/>
      <c r="E116" s="10"/>
      <c r="F116" s="11">
        <f t="shared" si="4"/>
        <v>0</v>
      </c>
      <c r="G116" s="10"/>
      <c r="H116" s="10"/>
      <c r="I116" s="11">
        <f t="shared" si="5"/>
        <v>0</v>
      </c>
      <c r="J116" s="10"/>
      <c r="K116" s="10"/>
    </row>
    <row r="117" spans="1:11" ht="15.75">
      <c r="A117" s="19"/>
      <c r="B117" s="18"/>
      <c r="C117" s="10"/>
      <c r="D117" s="10"/>
      <c r="E117" s="10"/>
      <c r="F117" s="11">
        <f t="shared" si="4"/>
        <v>0</v>
      </c>
      <c r="G117" s="10"/>
      <c r="H117" s="10"/>
      <c r="I117" s="11">
        <f t="shared" si="5"/>
        <v>0</v>
      </c>
      <c r="J117" s="10"/>
      <c r="K117" s="10"/>
    </row>
    <row r="118" spans="1:11" ht="15.75">
      <c r="A118" s="17"/>
      <c r="B118" s="16"/>
      <c r="C118" s="10"/>
      <c r="D118" s="10"/>
      <c r="E118" s="10"/>
      <c r="F118" s="11">
        <f t="shared" si="4"/>
        <v>0</v>
      </c>
      <c r="G118" s="10"/>
      <c r="H118" s="10"/>
      <c r="I118" s="11">
        <f t="shared" si="5"/>
        <v>0</v>
      </c>
      <c r="J118" s="10"/>
      <c r="K118" s="10"/>
    </row>
    <row r="119" spans="1:11" ht="15.75">
      <c r="A119" s="17"/>
      <c r="B119" s="16"/>
      <c r="C119" s="10"/>
      <c r="D119" s="10"/>
      <c r="E119" s="10"/>
      <c r="F119" s="11">
        <f t="shared" si="4"/>
        <v>0</v>
      </c>
      <c r="G119" s="10"/>
      <c r="H119" s="10"/>
      <c r="I119" s="11">
        <f t="shared" si="5"/>
        <v>0</v>
      </c>
      <c r="J119" s="10"/>
      <c r="K119" s="10"/>
    </row>
    <row r="120" spans="1:11" ht="15.75">
      <c r="A120" s="15"/>
      <c r="B120" s="14"/>
      <c r="C120" s="10"/>
      <c r="D120" s="10"/>
      <c r="E120" s="10"/>
      <c r="F120" s="11">
        <f t="shared" si="4"/>
        <v>0</v>
      </c>
      <c r="G120" s="10"/>
      <c r="H120" s="10"/>
      <c r="I120" s="11">
        <f t="shared" si="5"/>
        <v>0</v>
      </c>
      <c r="J120" s="10"/>
      <c r="K120" s="10"/>
    </row>
    <row r="121" spans="1:11" ht="15">
      <c r="A121" s="13"/>
      <c r="B121" s="12"/>
      <c r="C121" s="10"/>
      <c r="D121" s="10"/>
      <c r="E121" s="10"/>
      <c r="F121" s="11">
        <f t="shared" si="4"/>
        <v>0</v>
      </c>
      <c r="G121" s="10"/>
      <c r="H121" s="10"/>
      <c r="I121" s="11">
        <f t="shared" si="5"/>
        <v>0</v>
      </c>
      <c r="J121" s="10"/>
      <c r="K121" s="10"/>
    </row>
    <row r="122" spans="1:11" ht="15">
      <c r="A122" s="13"/>
      <c r="B122" s="12"/>
      <c r="C122" s="10"/>
      <c r="D122" s="10"/>
      <c r="E122" s="10"/>
      <c r="F122" s="11">
        <f t="shared" si="4"/>
        <v>0</v>
      </c>
      <c r="G122" s="10"/>
      <c r="H122" s="10"/>
      <c r="I122" s="11">
        <f t="shared" si="5"/>
        <v>0</v>
      </c>
      <c r="J122" s="10"/>
      <c r="K122" s="10"/>
    </row>
    <row r="123" spans="1:11" ht="15">
      <c r="A123" s="13"/>
      <c r="B123" s="12"/>
      <c r="C123" s="10"/>
      <c r="D123" s="10"/>
      <c r="E123" s="10"/>
      <c r="F123" s="11">
        <f t="shared" si="4"/>
        <v>0</v>
      </c>
      <c r="G123" s="10"/>
      <c r="H123" s="10"/>
      <c r="I123" s="11">
        <f t="shared" si="5"/>
        <v>0</v>
      </c>
      <c r="J123" s="10"/>
      <c r="K123" s="10"/>
    </row>
    <row r="124" spans="1:11" ht="15">
      <c r="A124" s="13"/>
      <c r="B124" s="12"/>
      <c r="C124" s="10"/>
      <c r="D124" s="10"/>
      <c r="E124" s="10"/>
      <c r="F124" s="11">
        <f t="shared" si="4"/>
        <v>0</v>
      </c>
      <c r="G124" s="10"/>
      <c r="H124" s="10"/>
      <c r="I124" s="11">
        <f t="shared" si="5"/>
        <v>0</v>
      </c>
      <c r="J124" s="10"/>
      <c r="K124" s="10"/>
    </row>
    <row r="125" spans="1:11" ht="15">
      <c r="A125" s="13"/>
      <c r="B125" s="12"/>
      <c r="C125" s="10"/>
      <c r="D125" s="10"/>
      <c r="E125" s="10"/>
      <c r="F125" s="11">
        <f t="shared" si="4"/>
        <v>0</v>
      </c>
      <c r="G125" s="10"/>
      <c r="H125" s="10"/>
      <c r="I125" s="11">
        <f t="shared" si="5"/>
        <v>0</v>
      </c>
      <c r="J125" s="10"/>
      <c r="K125" s="10"/>
    </row>
    <row r="126" spans="1:11" ht="15">
      <c r="A126" s="13"/>
      <c r="B126" s="12"/>
      <c r="C126" s="10"/>
      <c r="D126" s="10"/>
      <c r="E126" s="10"/>
      <c r="F126" s="11">
        <f t="shared" si="4"/>
        <v>0</v>
      </c>
      <c r="G126" s="10"/>
      <c r="H126" s="10"/>
      <c r="I126" s="11">
        <f t="shared" si="5"/>
        <v>0</v>
      </c>
      <c r="J126" s="10"/>
      <c r="K126" s="10"/>
    </row>
    <row r="127" spans="1:11" ht="15">
      <c r="A127" s="13"/>
      <c r="B127" s="12"/>
      <c r="C127" s="10"/>
      <c r="D127" s="10"/>
      <c r="E127" s="10"/>
      <c r="F127" s="11">
        <f t="shared" si="4"/>
        <v>0</v>
      </c>
      <c r="G127" s="10"/>
      <c r="H127" s="10"/>
      <c r="I127" s="11">
        <f t="shared" si="5"/>
        <v>0</v>
      </c>
      <c r="J127" s="10"/>
      <c r="K127" s="10"/>
    </row>
    <row r="128" spans="1:11" ht="15">
      <c r="A128" s="13"/>
      <c r="B128" s="12"/>
      <c r="C128" s="10"/>
      <c r="D128" s="10"/>
      <c r="E128" s="10"/>
      <c r="F128" s="11">
        <f t="shared" si="4"/>
        <v>0</v>
      </c>
      <c r="G128" s="10"/>
      <c r="H128" s="10"/>
      <c r="I128" s="11">
        <f t="shared" si="5"/>
        <v>0</v>
      </c>
      <c r="J128" s="10"/>
      <c r="K128" s="10"/>
    </row>
    <row r="129" spans="1:11" ht="15">
      <c r="A129" s="13"/>
      <c r="B129" s="12"/>
      <c r="C129" s="10"/>
      <c r="D129" s="10"/>
      <c r="E129" s="10"/>
      <c r="F129" s="11">
        <f t="shared" si="4"/>
        <v>0</v>
      </c>
      <c r="G129" s="10"/>
      <c r="H129" s="10"/>
      <c r="I129" s="11">
        <f t="shared" si="5"/>
        <v>0</v>
      </c>
      <c r="J129" s="10"/>
      <c r="K129" s="10"/>
    </row>
    <row r="130" spans="1:11" ht="15">
      <c r="A130" s="13"/>
      <c r="B130" s="12"/>
      <c r="C130" s="10"/>
      <c r="D130" s="10"/>
      <c r="E130" s="10"/>
      <c r="F130" s="11">
        <f t="shared" si="4"/>
        <v>0</v>
      </c>
      <c r="G130" s="10"/>
      <c r="H130" s="10"/>
      <c r="I130" s="11">
        <f t="shared" si="5"/>
        <v>0</v>
      </c>
      <c r="J130" s="10"/>
      <c r="K130" s="10"/>
    </row>
    <row r="131" spans="1:11" ht="15">
      <c r="A131" s="13"/>
      <c r="B131" s="12"/>
      <c r="C131" s="10"/>
      <c r="D131" s="10"/>
      <c r="E131" s="10"/>
      <c r="F131" s="11">
        <f t="shared" si="4"/>
        <v>0</v>
      </c>
      <c r="G131" s="10"/>
      <c r="H131" s="10"/>
      <c r="I131" s="11">
        <f t="shared" si="5"/>
        <v>0</v>
      </c>
      <c r="J131" s="10"/>
      <c r="K131" s="10"/>
    </row>
    <row r="132" spans="1:11" ht="15">
      <c r="A132" s="13"/>
      <c r="B132" s="12"/>
      <c r="C132" s="10"/>
      <c r="D132" s="10"/>
      <c r="E132" s="10"/>
      <c r="F132" s="11">
        <f t="shared" si="4"/>
        <v>0</v>
      </c>
      <c r="G132" s="10"/>
      <c r="H132" s="10"/>
      <c r="I132" s="11">
        <f t="shared" si="5"/>
        <v>0</v>
      </c>
      <c r="J132" s="10"/>
      <c r="K132" s="10"/>
    </row>
    <row r="133" spans="1:11" ht="15">
      <c r="A133" s="13"/>
      <c r="B133" s="12"/>
      <c r="C133" s="10"/>
      <c r="D133" s="10"/>
      <c r="E133" s="10"/>
      <c r="F133" s="11">
        <f t="shared" si="4"/>
        <v>0</v>
      </c>
      <c r="G133" s="10"/>
      <c r="H133" s="10"/>
      <c r="I133" s="11">
        <f t="shared" si="5"/>
        <v>0</v>
      </c>
      <c r="J133" s="10"/>
      <c r="K133" s="10"/>
    </row>
    <row r="134" spans="1:11" ht="15">
      <c r="A134" s="13"/>
      <c r="B134" s="12"/>
      <c r="C134" s="10"/>
      <c r="D134" s="10"/>
      <c r="E134" s="10"/>
      <c r="F134" s="11">
        <f t="shared" si="4"/>
        <v>0</v>
      </c>
      <c r="G134" s="10"/>
      <c r="H134" s="10"/>
      <c r="I134" s="11">
        <f t="shared" si="5"/>
        <v>0</v>
      </c>
      <c r="J134" s="10"/>
      <c r="K134" s="10"/>
    </row>
    <row r="135" spans="1:11" ht="15">
      <c r="A135" s="13"/>
      <c r="B135" s="12"/>
      <c r="C135" s="10"/>
      <c r="D135" s="10"/>
      <c r="E135" s="10"/>
      <c r="F135" s="11">
        <f t="shared" si="4"/>
        <v>0</v>
      </c>
      <c r="G135" s="10"/>
      <c r="H135" s="10"/>
      <c r="I135" s="11">
        <f t="shared" si="5"/>
        <v>0</v>
      </c>
      <c r="J135" s="10"/>
      <c r="K135" s="10"/>
    </row>
    <row r="136" spans="1:11" ht="15">
      <c r="A136" s="13"/>
      <c r="B136" s="12"/>
      <c r="C136" s="10"/>
      <c r="D136" s="10"/>
      <c r="E136" s="10"/>
      <c r="F136" s="11">
        <f t="shared" si="4"/>
        <v>0</v>
      </c>
      <c r="G136" s="10"/>
      <c r="H136" s="10"/>
      <c r="I136" s="11">
        <f t="shared" si="5"/>
        <v>0</v>
      </c>
      <c r="J136" s="10"/>
      <c r="K136" s="10"/>
    </row>
    <row r="137" spans="1:11" ht="15">
      <c r="A137" s="13"/>
      <c r="B137" s="12"/>
      <c r="C137" s="10"/>
      <c r="D137" s="10"/>
      <c r="E137" s="10"/>
      <c r="F137" s="11">
        <f t="shared" si="4"/>
        <v>0</v>
      </c>
      <c r="G137" s="10"/>
      <c r="H137" s="10"/>
      <c r="I137" s="11">
        <f t="shared" si="5"/>
        <v>0</v>
      </c>
      <c r="J137" s="10"/>
      <c r="K137" s="10"/>
    </row>
    <row r="138" spans="1:11" ht="15">
      <c r="A138" s="13"/>
      <c r="B138" s="12"/>
      <c r="C138" s="10"/>
      <c r="D138" s="10"/>
      <c r="E138" s="10"/>
      <c r="F138" s="11">
        <f t="shared" si="4"/>
        <v>0</v>
      </c>
      <c r="G138" s="10"/>
      <c r="H138" s="10"/>
      <c r="I138" s="11">
        <f t="shared" si="5"/>
        <v>0</v>
      </c>
      <c r="J138" s="10"/>
      <c r="K138" s="10"/>
    </row>
    <row r="139" spans="1:11" ht="15">
      <c r="A139" s="13"/>
      <c r="B139" s="12"/>
      <c r="C139" s="10"/>
      <c r="D139" s="10"/>
      <c r="E139" s="10"/>
      <c r="F139" s="11">
        <f t="shared" si="4"/>
        <v>0</v>
      </c>
      <c r="G139" s="10"/>
      <c r="H139" s="10"/>
      <c r="I139" s="11">
        <f t="shared" si="5"/>
        <v>0</v>
      </c>
      <c r="J139" s="10"/>
      <c r="K139" s="10"/>
    </row>
    <row r="140" spans="1:11" ht="15">
      <c r="A140" s="13"/>
      <c r="B140" s="12"/>
      <c r="C140" s="10"/>
      <c r="D140" s="10"/>
      <c r="E140" s="10"/>
      <c r="F140" s="11">
        <f t="shared" si="4"/>
        <v>0</v>
      </c>
      <c r="G140" s="10"/>
      <c r="H140" s="10"/>
      <c r="I140" s="11">
        <f t="shared" si="5"/>
        <v>0</v>
      </c>
      <c r="J140" s="10"/>
      <c r="K140" s="10"/>
    </row>
    <row r="141" spans="1:11" ht="15">
      <c r="A141" s="13"/>
      <c r="B141" s="12"/>
      <c r="C141" s="10"/>
      <c r="D141" s="10"/>
      <c r="E141" s="10"/>
      <c r="F141" s="11">
        <f t="shared" si="4"/>
        <v>0</v>
      </c>
      <c r="G141" s="10"/>
      <c r="H141" s="10"/>
      <c r="I141" s="11">
        <f t="shared" si="5"/>
        <v>0</v>
      </c>
      <c r="J141" s="10"/>
      <c r="K141" s="10"/>
    </row>
    <row r="142" spans="1:11" ht="15">
      <c r="A142" s="13"/>
      <c r="B142" s="12"/>
      <c r="C142" s="10"/>
      <c r="D142" s="10"/>
      <c r="E142" s="10"/>
      <c r="F142" s="11">
        <f t="shared" si="4"/>
        <v>0</v>
      </c>
      <c r="G142" s="10"/>
      <c r="H142" s="10"/>
      <c r="I142" s="11">
        <f t="shared" si="5"/>
        <v>0</v>
      </c>
      <c r="J142" s="10"/>
      <c r="K142" s="10"/>
    </row>
    <row r="143" spans="1:11" ht="15">
      <c r="A143" s="13"/>
      <c r="B143" s="12"/>
      <c r="C143" s="10"/>
      <c r="D143" s="10"/>
      <c r="E143" s="10"/>
      <c r="F143" s="11">
        <f t="shared" si="4"/>
        <v>0</v>
      </c>
      <c r="G143" s="10"/>
      <c r="H143" s="10"/>
      <c r="I143" s="11">
        <f t="shared" si="5"/>
        <v>0</v>
      </c>
      <c r="J143" s="10"/>
      <c r="K143" s="10"/>
    </row>
    <row r="144" spans="1:11" ht="15">
      <c r="A144" s="13"/>
      <c r="B144" s="12"/>
      <c r="C144" s="10"/>
      <c r="D144" s="10"/>
      <c r="E144" s="10"/>
      <c r="F144" s="11">
        <f t="shared" si="4"/>
        <v>0</v>
      </c>
      <c r="G144" s="10"/>
      <c r="H144" s="10"/>
      <c r="I144" s="11">
        <f t="shared" si="5"/>
        <v>0</v>
      </c>
      <c r="J144" s="10"/>
      <c r="K144" s="10"/>
    </row>
    <row r="145" spans="1:11" ht="15">
      <c r="A145" s="13"/>
      <c r="B145" s="12"/>
      <c r="C145" s="10"/>
      <c r="D145" s="10"/>
      <c r="E145" s="10"/>
      <c r="F145" s="11">
        <f t="shared" si="4"/>
        <v>0</v>
      </c>
      <c r="G145" s="10"/>
      <c r="H145" s="10"/>
      <c r="I145" s="11">
        <f t="shared" si="5"/>
        <v>0</v>
      </c>
      <c r="J145" s="10"/>
      <c r="K145" s="10"/>
    </row>
    <row r="146" spans="1:11" ht="15">
      <c r="A146" s="13"/>
      <c r="B146" s="12"/>
      <c r="C146" s="10"/>
      <c r="D146" s="10"/>
      <c r="E146" s="10"/>
      <c r="F146" s="11">
        <f t="shared" si="4"/>
        <v>0</v>
      </c>
      <c r="G146" s="10"/>
      <c r="H146" s="10"/>
      <c r="I146" s="11">
        <f t="shared" si="5"/>
        <v>0</v>
      </c>
      <c r="J146" s="10"/>
      <c r="K146" s="10"/>
    </row>
    <row r="147" spans="1:11" ht="15">
      <c r="A147" s="13"/>
      <c r="B147" s="12"/>
      <c r="C147" s="10"/>
      <c r="D147" s="10"/>
      <c r="E147" s="10"/>
      <c r="F147" s="11">
        <f t="shared" si="4"/>
        <v>0</v>
      </c>
      <c r="G147" s="10"/>
      <c r="H147" s="10"/>
      <c r="I147" s="11">
        <f t="shared" si="5"/>
        <v>0</v>
      </c>
      <c r="J147" s="10"/>
      <c r="K147" s="10"/>
    </row>
    <row r="148" spans="1:11" ht="15">
      <c r="A148" s="13"/>
      <c r="B148" s="12"/>
      <c r="C148" s="10"/>
      <c r="D148" s="10"/>
      <c r="E148" s="10"/>
      <c r="F148" s="11">
        <f t="shared" si="4"/>
        <v>0</v>
      </c>
      <c r="G148" s="10"/>
      <c r="H148" s="10"/>
      <c r="I148" s="11">
        <f t="shared" si="5"/>
        <v>0</v>
      </c>
      <c r="J148" s="10"/>
      <c r="K148" s="10"/>
    </row>
    <row r="149" spans="1:11" ht="15">
      <c r="A149" s="13"/>
      <c r="B149" s="12"/>
      <c r="C149" s="10"/>
      <c r="D149" s="10"/>
      <c r="E149" s="10"/>
      <c r="F149" s="11">
        <f t="shared" si="4"/>
        <v>0</v>
      </c>
      <c r="G149" s="10"/>
      <c r="H149" s="10"/>
      <c r="I149" s="11">
        <f t="shared" si="5"/>
        <v>0</v>
      </c>
      <c r="J149" s="10"/>
      <c r="K149" s="10"/>
    </row>
    <row r="150" spans="1:11" ht="15">
      <c r="A150" s="13"/>
      <c r="B150" s="12"/>
      <c r="C150" s="10"/>
      <c r="D150" s="10"/>
      <c r="E150" s="10"/>
      <c r="F150" s="11">
        <f t="shared" si="4"/>
        <v>0</v>
      </c>
      <c r="G150" s="10"/>
      <c r="H150" s="10"/>
      <c r="I150" s="11">
        <f t="shared" si="5"/>
        <v>0</v>
      </c>
      <c r="J150" s="10"/>
      <c r="K150" s="10"/>
    </row>
    <row r="151" spans="1:11" ht="15">
      <c r="A151" s="13"/>
      <c r="B151" s="12"/>
      <c r="C151" s="10"/>
      <c r="D151" s="10"/>
      <c r="E151" s="10"/>
      <c r="F151" s="11">
        <f t="shared" si="4"/>
        <v>0</v>
      </c>
      <c r="G151" s="10"/>
      <c r="H151" s="10"/>
      <c r="I151" s="11">
        <f t="shared" si="5"/>
        <v>0</v>
      </c>
      <c r="J151" s="10"/>
      <c r="K151" s="10"/>
    </row>
    <row r="152" spans="1:11" ht="15">
      <c r="A152" s="13"/>
      <c r="B152" s="12"/>
      <c r="C152" s="10"/>
      <c r="D152" s="10"/>
      <c r="E152" s="10"/>
      <c r="F152" s="11">
        <f t="shared" si="4"/>
        <v>0</v>
      </c>
      <c r="G152" s="10"/>
      <c r="H152" s="10"/>
      <c r="I152" s="11">
        <f t="shared" si="5"/>
        <v>0</v>
      </c>
      <c r="J152" s="10"/>
      <c r="K152" s="10"/>
    </row>
    <row r="153" spans="1:11" ht="15">
      <c r="A153" s="13"/>
      <c r="B153" s="12"/>
      <c r="C153" s="10"/>
      <c r="D153" s="10"/>
      <c r="E153" s="10"/>
      <c r="F153" s="11">
        <f t="shared" si="4"/>
        <v>0</v>
      </c>
      <c r="G153" s="10"/>
      <c r="H153" s="10"/>
      <c r="I153" s="11">
        <f t="shared" si="5"/>
        <v>0</v>
      </c>
      <c r="J153" s="10"/>
      <c r="K153" s="10"/>
    </row>
    <row r="154" spans="1:11" ht="15">
      <c r="A154" s="13"/>
      <c r="B154" s="12"/>
      <c r="C154" s="10"/>
      <c r="D154" s="10"/>
      <c r="E154" s="10"/>
      <c r="F154" s="11">
        <f t="shared" si="4"/>
        <v>0</v>
      </c>
      <c r="G154" s="10"/>
      <c r="H154" s="10"/>
      <c r="I154" s="11">
        <f t="shared" si="5"/>
        <v>0</v>
      </c>
      <c r="J154" s="10"/>
      <c r="K154" s="10"/>
    </row>
    <row r="155" spans="1:11" ht="15">
      <c r="A155" s="13"/>
      <c r="B155" s="12"/>
      <c r="C155" s="10"/>
      <c r="D155" s="10"/>
      <c r="E155" s="10"/>
      <c r="F155" s="11">
        <f t="shared" ref="F155:F218" si="6">C155+D155+E155</f>
        <v>0</v>
      </c>
      <c r="G155" s="10"/>
      <c r="H155" s="10"/>
      <c r="I155" s="11">
        <f t="shared" ref="I155:I218" si="7">F155-G155-H155</f>
        <v>0</v>
      </c>
      <c r="J155" s="10"/>
      <c r="K155" s="10"/>
    </row>
    <row r="156" spans="1:11" ht="15">
      <c r="A156" s="13"/>
      <c r="B156" s="12"/>
      <c r="C156" s="10"/>
      <c r="D156" s="10"/>
      <c r="E156" s="10"/>
      <c r="F156" s="11">
        <f t="shared" si="6"/>
        <v>0</v>
      </c>
      <c r="G156" s="10"/>
      <c r="H156" s="10"/>
      <c r="I156" s="11">
        <f t="shared" si="7"/>
        <v>0</v>
      </c>
      <c r="J156" s="10"/>
      <c r="K156" s="10"/>
    </row>
    <row r="157" spans="1:11" ht="15">
      <c r="A157" s="13"/>
      <c r="B157" s="12"/>
      <c r="C157" s="10"/>
      <c r="D157" s="10"/>
      <c r="E157" s="10"/>
      <c r="F157" s="11">
        <f t="shared" si="6"/>
        <v>0</v>
      </c>
      <c r="G157" s="10"/>
      <c r="H157" s="10"/>
      <c r="I157" s="11">
        <f t="shared" si="7"/>
        <v>0</v>
      </c>
      <c r="J157" s="10"/>
      <c r="K157" s="10"/>
    </row>
    <row r="158" spans="1:11" ht="15">
      <c r="A158" s="13"/>
      <c r="B158" s="12"/>
      <c r="C158" s="10"/>
      <c r="D158" s="10"/>
      <c r="E158" s="10"/>
      <c r="F158" s="11">
        <f t="shared" si="6"/>
        <v>0</v>
      </c>
      <c r="G158" s="10"/>
      <c r="H158" s="10"/>
      <c r="I158" s="11">
        <f t="shared" si="7"/>
        <v>0</v>
      </c>
      <c r="J158" s="10"/>
      <c r="K158" s="10"/>
    </row>
    <row r="159" spans="1:11" ht="15">
      <c r="A159" s="13"/>
      <c r="B159" s="12"/>
      <c r="C159" s="10"/>
      <c r="D159" s="10"/>
      <c r="E159" s="10"/>
      <c r="F159" s="11">
        <f t="shared" si="6"/>
        <v>0</v>
      </c>
      <c r="G159" s="10"/>
      <c r="H159" s="10"/>
      <c r="I159" s="11">
        <f t="shared" si="7"/>
        <v>0</v>
      </c>
      <c r="J159" s="10"/>
      <c r="K159" s="10"/>
    </row>
    <row r="160" spans="1:11" ht="15">
      <c r="A160" s="13"/>
      <c r="B160" s="12"/>
      <c r="C160" s="10"/>
      <c r="D160" s="10"/>
      <c r="E160" s="10"/>
      <c r="F160" s="11">
        <f t="shared" si="6"/>
        <v>0</v>
      </c>
      <c r="G160" s="10"/>
      <c r="H160" s="10"/>
      <c r="I160" s="11">
        <f t="shared" si="7"/>
        <v>0</v>
      </c>
      <c r="J160" s="10"/>
      <c r="K160" s="10"/>
    </row>
    <row r="161" spans="1:11" ht="15">
      <c r="A161" s="13"/>
      <c r="B161" s="12"/>
      <c r="C161" s="10"/>
      <c r="D161" s="10"/>
      <c r="E161" s="10"/>
      <c r="F161" s="11">
        <f t="shared" si="6"/>
        <v>0</v>
      </c>
      <c r="G161" s="10"/>
      <c r="H161" s="10"/>
      <c r="I161" s="11">
        <f t="shared" si="7"/>
        <v>0</v>
      </c>
      <c r="J161" s="10"/>
      <c r="K161" s="10"/>
    </row>
    <row r="162" spans="1:11" ht="15">
      <c r="A162" s="13"/>
      <c r="B162" s="12"/>
      <c r="C162" s="10"/>
      <c r="D162" s="10"/>
      <c r="E162" s="10"/>
      <c r="F162" s="11">
        <f t="shared" si="6"/>
        <v>0</v>
      </c>
      <c r="G162" s="10"/>
      <c r="H162" s="10"/>
      <c r="I162" s="11">
        <f t="shared" si="7"/>
        <v>0</v>
      </c>
      <c r="J162" s="10"/>
      <c r="K162" s="10"/>
    </row>
    <row r="163" spans="1:11" ht="15">
      <c r="A163" s="13"/>
      <c r="B163" s="12"/>
      <c r="C163" s="10"/>
      <c r="D163" s="10"/>
      <c r="E163" s="10"/>
      <c r="F163" s="11">
        <f t="shared" si="6"/>
        <v>0</v>
      </c>
      <c r="G163" s="10"/>
      <c r="H163" s="10"/>
      <c r="I163" s="11">
        <f t="shared" si="7"/>
        <v>0</v>
      </c>
      <c r="J163" s="10"/>
      <c r="K163" s="10"/>
    </row>
    <row r="164" spans="1:11" ht="15">
      <c r="A164" s="13"/>
      <c r="B164" s="12"/>
      <c r="C164" s="10"/>
      <c r="D164" s="10"/>
      <c r="E164" s="10"/>
      <c r="F164" s="11">
        <f t="shared" si="6"/>
        <v>0</v>
      </c>
      <c r="G164" s="10"/>
      <c r="H164" s="10"/>
      <c r="I164" s="11">
        <f t="shared" si="7"/>
        <v>0</v>
      </c>
      <c r="J164" s="10"/>
      <c r="K164" s="10"/>
    </row>
    <row r="165" spans="1:11" ht="15">
      <c r="A165" s="13"/>
      <c r="B165" s="12"/>
      <c r="C165" s="10"/>
      <c r="D165" s="10"/>
      <c r="E165" s="10"/>
      <c r="F165" s="11">
        <f t="shared" si="6"/>
        <v>0</v>
      </c>
      <c r="G165" s="10"/>
      <c r="H165" s="10"/>
      <c r="I165" s="11">
        <f t="shared" si="7"/>
        <v>0</v>
      </c>
      <c r="J165" s="10"/>
      <c r="K165" s="10"/>
    </row>
    <row r="166" spans="1:11" ht="15">
      <c r="A166" s="13"/>
      <c r="B166" s="12"/>
      <c r="C166" s="10"/>
      <c r="D166" s="10"/>
      <c r="E166" s="10"/>
      <c r="F166" s="11">
        <f t="shared" si="6"/>
        <v>0</v>
      </c>
      <c r="G166" s="10"/>
      <c r="H166" s="10"/>
      <c r="I166" s="11">
        <f t="shared" si="7"/>
        <v>0</v>
      </c>
      <c r="J166" s="10"/>
      <c r="K166" s="10"/>
    </row>
    <row r="167" spans="1:11" ht="15">
      <c r="A167" s="13"/>
      <c r="B167" s="12"/>
      <c r="C167" s="10"/>
      <c r="D167" s="10"/>
      <c r="E167" s="10"/>
      <c r="F167" s="11">
        <f t="shared" si="6"/>
        <v>0</v>
      </c>
      <c r="G167" s="10"/>
      <c r="H167" s="10"/>
      <c r="I167" s="11">
        <f t="shared" si="7"/>
        <v>0</v>
      </c>
      <c r="J167" s="10"/>
      <c r="K167" s="10"/>
    </row>
    <row r="168" spans="1:11" ht="15">
      <c r="A168" s="13"/>
      <c r="B168" s="12"/>
      <c r="C168" s="10"/>
      <c r="D168" s="10"/>
      <c r="E168" s="10"/>
      <c r="F168" s="11">
        <f t="shared" si="6"/>
        <v>0</v>
      </c>
      <c r="G168" s="10"/>
      <c r="H168" s="10"/>
      <c r="I168" s="11">
        <f t="shared" si="7"/>
        <v>0</v>
      </c>
      <c r="J168" s="10"/>
      <c r="K168" s="10"/>
    </row>
    <row r="169" spans="1:11" ht="15">
      <c r="A169" s="13"/>
      <c r="B169" s="12"/>
      <c r="C169" s="10"/>
      <c r="D169" s="10"/>
      <c r="E169" s="10"/>
      <c r="F169" s="11">
        <f t="shared" si="6"/>
        <v>0</v>
      </c>
      <c r="G169" s="10"/>
      <c r="H169" s="10"/>
      <c r="I169" s="11">
        <f t="shared" si="7"/>
        <v>0</v>
      </c>
      <c r="J169" s="10"/>
      <c r="K169" s="10"/>
    </row>
    <row r="170" spans="1:11" ht="15">
      <c r="A170" s="13"/>
      <c r="B170" s="12"/>
      <c r="C170" s="10"/>
      <c r="D170" s="10"/>
      <c r="E170" s="10"/>
      <c r="F170" s="11">
        <f t="shared" si="6"/>
        <v>0</v>
      </c>
      <c r="G170" s="10"/>
      <c r="H170" s="10"/>
      <c r="I170" s="11">
        <f t="shared" si="7"/>
        <v>0</v>
      </c>
      <c r="J170" s="10"/>
      <c r="K170" s="10"/>
    </row>
    <row r="171" spans="1:11" ht="15">
      <c r="A171" s="13"/>
      <c r="B171" s="12"/>
      <c r="C171" s="10"/>
      <c r="D171" s="10"/>
      <c r="E171" s="10"/>
      <c r="F171" s="11">
        <f t="shared" si="6"/>
        <v>0</v>
      </c>
      <c r="G171" s="10"/>
      <c r="H171" s="10"/>
      <c r="I171" s="11">
        <f t="shared" si="7"/>
        <v>0</v>
      </c>
      <c r="J171" s="10"/>
      <c r="K171" s="10"/>
    </row>
    <row r="172" spans="1:11" ht="15">
      <c r="A172" s="13"/>
      <c r="B172" s="12"/>
      <c r="C172" s="10"/>
      <c r="D172" s="10"/>
      <c r="E172" s="10"/>
      <c r="F172" s="11">
        <f t="shared" si="6"/>
        <v>0</v>
      </c>
      <c r="G172" s="10"/>
      <c r="H172" s="10"/>
      <c r="I172" s="11">
        <f t="shared" si="7"/>
        <v>0</v>
      </c>
      <c r="J172" s="10"/>
      <c r="K172" s="10"/>
    </row>
    <row r="173" spans="1:11" ht="15">
      <c r="A173" s="13"/>
      <c r="B173" s="12"/>
      <c r="C173" s="10"/>
      <c r="D173" s="10"/>
      <c r="E173" s="10"/>
      <c r="F173" s="11">
        <f t="shared" si="6"/>
        <v>0</v>
      </c>
      <c r="G173" s="10"/>
      <c r="H173" s="10"/>
      <c r="I173" s="11">
        <f t="shared" si="7"/>
        <v>0</v>
      </c>
      <c r="J173" s="10"/>
      <c r="K173" s="10"/>
    </row>
    <row r="174" spans="1:11" ht="15">
      <c r="A174" s="13"/>
      <c r="B174" s="12"/>
      <c r="C174" s="10"/>
      <c r="D174" s="10"/>
      <c r="E174" s="10"/>
      <c r="F174" s="11">
        <f t="shared" si="6"/>
        <v>0</v>
      </c>
      <c r="G174" s="10"/>
      <c r="H174" s="10"/>
      <c r="I174" s="11">
        <f t="shared" si="7"/>
        <v>0</v>
      </c>
      <c r="J174" s="10"/>
      <c r="K174" s="10"/>
    </row>
    <row r="175" spans="1:11" ht="15">
      <c r="A175" s="13"/>
      <c r="B175" s="12"/>
      <c r="C175" s="10"/>
      <c r="D175" s="10"/>
      <c r="E175" s="10"/>
      <c r="F175" s="11">
        <f t="shared" si="6"/>
        <v>0</v>
      </c>
      <c r="G175" s="10"/>
      <c r="H175" s="10"/>
      <c r="I175" s="11">
        <f t="shared" si="7"/>
        <v>0</v>
      </c>
      <c r="J175" s="10"/>
      <c r="K175" s="10"/>
    </row>
    <row r="176" spans="1:11" ht="15">
      <c r="A176" s="13"/>
      <c r="B176" s="12"/>
      <c r="C176" s="10"/>
      <c r="D176" s="10"/>
      <c r="E176" s="10"/>
      <c r="F176" s="11">
        <f t="shared" si="6"/>
        <v>0</v>
      </c>
      <c r="G176" s="10"/>
      <c r="H176" s="10"/>
      <c r="I176" s="11">
        <f t="shared" si="7"/>
        <v>0</v>
      </c>
      <c r="J176" s="10"/>
      <c r="K176" s="10"/>
    </row>
    <row r="177" spans="1:11" ht="15">
      <c r="A177" s="13"/>
      <c r="B177" s="12"/>
      <c r="C177" s="10"/>
      <c r="D177" s="10"/>
      <c r="E177" s="10"/>
      <c r="F177" s="11">
        <f t="shared" si="6"/>
        <v>0</v>
      </c>
      <c r="G177" s="10"/>
      <c r="H177" s="10"/>
      <c r="I177" s="11">
        <f t="shared" si="7"/>
        <v>0</v>
      </c>
      <c r="J177" s="10"/>
      <c r="K177" s="10"/>
    </row>
    <row r="178" spans="1:11" ht="15">
      <c r="A178" s="13"/>
      <c r="B178" s="12"/>
      <c r="C178" s="10"/>
      <c r="D178" s="10"/>
      <c r="E178" s="10"/>
      <c r="F178" s="11">
        <f t="shared" si="6"/>
        <v>0</v>
      </c>
      <c r="G178" s="10"/>
      <c r="H178" s="10"/>
      <c r="I178" s="11">
        <f t="shared" si="7"/>
        <v>0</v>
      </c>
      <c r="J178" s="10"/>
      <c r="K178" s="10"/>
    </row>
    <row r="179" spans="1:11" ht="15">
      <c r="A179" s="13"/>
      <c r="B179" s="12"/>
      <c r="C179" s="10"/>
      <c r="D179" s="10"/>
      <c r="E179" s="10"/>
      <c r="F179" s="11">
        <f t="shared" si="6"/>
        <v>0</v>
      </c>
      <c r="G179" s="10"/>
      <c r="H179" s="10"/>
      <c r="I179" s="11">
        <f t="shared" si="7"/>
        <v>0</v>
      </c>
      <c r="J179" s="10"/>
      <c r="K179" s="10"/>
    </row>
    <row r="180" spans="1:11" ht="15">
      <c r="A180" s="13"/>
      <c r="B180" s="12"/>
      <c r="C180" s="10"/>
      <c r="D180" s="10"/>
      <c r="E180" s="10"/>
      <c r="F180" s="11">
        <f t="shared" si="6"/>
        <v>0</v>
      </c>
      <c r="G180" s="10"/>
      <c r="H180" s="10"/>
      <c r="I180" s="11">
        <f t="shared" si="7"/>
        <v>0</v>
      </c>
      <c r="J180" s="10"/>
      <c r="K180" s="10"/>
    </row>
    <row r="181" spans="1:11" ht="15">
      <c r="A181" s="13"/>
      <c r="B181" s="12"/>
      <c r="C181" s="10"/>
      <c r="D181" s="10"/>
      <c r="E181" s="10"/>
      <c r="F181" s="11">
        <f t="shared" si="6"/>
        <v>0</v>
      </c>
      <c r="G181" s="10"/>
      <c r="H181" s="10"/>
      <c r="I181" s="11">
        <f t="shared" si="7"/>
        <v>0</v>
      </c>
      <c r="J181" s="10"/>
      <c r="K181" s="10"/>
    </row>
    <row r="182" spans="1:11" ht="15">
      <c r="A182" s="13"/>
      <c r="B182" s="12"/>
      <c r="C182" s="10"/>
      <c r="D182" s="10"/>
      <c r="E182" s="10"/>
      <c r="F182" s="11">
        <f t="shared" si="6"/>
        <v>0</v>
      </c>
      <c r="G182" s="10"/>
      <c r="H182" s="10"/>
      <c r="I182" s="11">
        <f t="shared" si="7"/>
        <v>0</v>
      </c>
      <c r="J182" s="10"/>
      <c r="K182" s="10"/>
    </row>
    <row r="183" spans="1:11" ht="15">
      <c r="A183" s="13"/>
      <c r="B183" s="12"/>
      <c r="C183" s="10"/>
      <c r="D183" s="10"/>
      <c r="E183" s="10"/>
      <c r="F183" s="11">
        <f t="shared" si="6"/>
        <v>0</v>
      </c>
      <c r="G183" s="10"/>
      <c r="H183" s="10"/>
      <c r="I183" s="11">
        <f t="shared" si="7"/>
        <v>0</v>
      </c>
      <c r="J183" s="10"/>
      <c r="K183" s="10"/>
    </row>
    <row r="184" spans="1:11" ht="15">
      <c r="A184" s="13"/>
      <c r="B184" s="12"/>
      <c r="C184" s="10"/>
      <c r="D184" s="10"/>
      <c r="E184" s="10"/>
      <c r="F184" s="11">
        <f t="shared" si="6"/>
        <v>0</v>
      </c>
      <c r="G184" s="10"/>
      <c r="H184" s="10"/>
      <c r="I184" s="11">
        <f t="shared" si="7"/>
        <v>0</v>
      </c>
      <c r="J184" s="10"/>
      <c r="K184" s="10"/>
    </row>
    <row r="185" spans="1:11" ht="15">
      <c r="A185" s="13"/>
      <c r="B185" s="12"/>
      <c r="C185" s="10"/>
      <c r="D185" s="10"/>
      <c r="E185" s="10"/>
      <c r="F185" s="11">
        <f t="shared" si="6"/>
        <v>0</v>
      </c>
      <c r="G185" s="10"/>
      <c r="H185" s="10"/>
      <c r="I185" s="11">
        <f t="shared" si="7"/>
        <v>0</v>
      </c>
      <c r="J185" s="10"/>
      <c r="K185" s="10"/>
    </row>
    <row r="186" spans="1:11" ht="15">
      <c r="A186" s="13"/>
      <c r="B186" s="12"/>
      <c r="C186" s="10"/>
      <c r="D186" s="10"/>
      <c r="E186" s="10"/>
      <c r="F186" s="11">
        <f t="shared" si="6"/>
        <v>0</v>
      </c>
      <c r="G186" s="10"/>
      <c r="H186" s="10"/>
      <c r="I186" s="11">
        <f t="shared" si="7"/>
        <v>0</v>
      </c>
      <c r="J186" s="10"/>
      <c r="K186" s="10"/>
    </row>
    <row r="187" spans="1:11" ht="15">
      <c r="A187" s="13"/>
      <c r="B187" s="12"/>
      <c r="C187" s="10"/>
      <c r="D187" s="10"/>
      <c r="E187" s="10"/>
      <c r="F187" s="11">
        <f t="shared" si="6"/>
        <v>0</v>
      </c>
      <c r="G187" s="10"/>
      <c r="H187" s="10"/>
      <c r="I187" s="11">
        <f t="shared" si="7"/>
        <v>0</v>
      </c>
      <c r="J187" s="10"/>
      <c r="K187" s="10"/>
    </row>
    <row r="188" spans="1:11" ht="15">
      <c r="A188" s="13"/>
      <c r="B188" s="12"/>
      <c r="C188" s="10"/>
      <c r="D188" s="10"/>
      <c r="E188" s="10"/>
      <c r="F188" s="11">
        <f t="shared" si="6"/>
        <v>0</v>
      </c>
      <c r="G188" s="10"/>
      <c r="H188" s="10"/>
      <c r="I188" s="11">
        <f t="shared" si="7"/>
        <v>0</v>
      </c>
      <c r="J188" s="10"/>
      <c r="K188" s="10"/>
    </row>
    <row r="189" spans="1:11" ht="15">
      <c r="A189" s="13"/>
      <c r="B189" s="12"/>
      <c r="C189" s="10"/>
      <c r="D189" s="10"/>
      <c r="E189" s="10"/>
      <c r="F189" s="11">
        <f t="shared" si="6"/>
        <v>0</v>
      </c>
      <c r="G189" s="10"/>
      <c r="H189" s="10"/>
      <c r="I189" s="11">
        <f t="shared" si="7"/>
        <v>0</v>
      </c>
      <c r="J189" s="10"/>
      <c r="K189" s="10"/>
    </row>
    <row r="190" spans="1:11" ht="15">
      <c r="A190" s="13"/>
      <c r="B190" s="12"/>
      <c r="C190" s="10"/>
      <c r="D190" s="10"/>
      <c r="E190" s="10"/>
      <c r="F190" s="11">
        <f t="shared" si="6"/>
        <v>0</v>
      </c>
      <c r="G190" s="10"/>
      <c r="H190" s="10"/>
      <c r="I190" s="11">
        <f t="shared" si="7"/>
        <v>0</v>
      </c>
      <c r="J190" s="10"/>
      <c r="K190" s="10"/>
    </row>
    <row r="191" spans="1:11" ht="15">
      <c r="A191" s="13"/>
      <c r="B191" s="12"/>
      <c r="C191" s="10"/>
      <c r="D191" s="10"/>
      <c r="E191" s="10"/>
      <c r="F191" s="11">
        <f t="shared" si="6"/>
        <v>0</v>
      </c>
      <c r="G191" s="10"/>
      <c r="H191" s="10"/>
      <c r="I191" s="11">
        <f t="shared" si="7"/>
        <v>0</v>
      </c>
      <c r="J191" s="10"/>
      <c r="K191" s="10"/>
    </row>
    <row r="192" spans="1:11" ht="15">
      <c r="A192" s="13"/>
      <c r="B192" s="12"/>
      <c r="C192" s="10"/>
      <c r="D192" s="10"/>
      <c r="E192" s="10"/>
      <c r="F192" s="11">
        <f t="shared" si="6"/>
        <v>0</v>
      </c>
      <c r="G192" s="10"/>
      <c r="H192" s="10"/>
      <c r="I192" s="11">
        <f t="shared" si="7"/>
        <v>0</v>
      </c>
      <c r="J192" s="10"/>
      <c r="K192" s="10"/>
    </row>
    <row r="193" spans="1:11" ht="15">
      <c r="A193" s="13"/>
      <c r="B193" s="12"/>
      <c r="C193" s="10"/>
      <c r="D193" s="10"/>
      <c r="E193" s="10"/>
      <c r="F193" s="11">
        <f t="shared" si="6"/>
        <v>0</v>
      </c>
      <c r="G193" s="10"/>
      <c r="H193" s="10"/>
      <c r="I193" s="11">
        <f t="shared" si="7"/>
        <v>0</v>
      </c>
      <c r="J193" s="10"/>
      <c r="K193" s="10"/>
    </row>
    <row r="194" spans="1:11" ht="15">
      <c r="A194" s="13"/>
      <c r="B194" s="12"/>
      <c r="C194" s="10"/>
      <c r="D194" s="10"/>
      <c r="E194" s="10"/>
      <c r="F194" s="11">
        <f t="shared" si="6"/>
        <v>0</v>
      </c>
      <c r="G194" s="10"/>
      <c r="H194" s="10"/>
      <c r="I194" s="11">
        <f t="shared" si="7"/>
        <v>0</v>
      </c>
      <c r="J194" s="10"/>
      <c r="K194" s="10"/>
    </row>
    <row r="195" spans="1:11" ht="15">
      <c r="A195" s="13"/>
      <c r="B195" s="12"/>
      <c r="C195" s="10"/>
      <c r="D195" s="10"/>
      <c r="E195" s="10"/>
      <c r="F195" s="11">
        <f t="shared" si="6"/>
        <v>0</v>
      </c>
      <c r="G195" s="10"/>
      <c r="H195" s="10"/>
      <c r="I195" s="11">
        <f t="shared" si="7"/>
        <v>0</v>
      </c>
      <c r="J195" s="10"/>
      <c r="K195" s="10"/>
    </row>
    <row r="196" spans="1:11" ht="15">
      <c r="A196" s="13"/>
      <c r="B196" s="12"/>
      <c r="C196" s="10"/>
      <c r="D196" s="10"/>
      <c r="E196" s="10"/>
      <c r="F196" s="11">
        <f t="shared" si="6"/>
        <v>0</v>
      </c>
      <c r="G196" s="10"/>
      <c r="H196" s="10"/>
      <c r="I196" s="11">
        <f t="shared" si="7"/>
        <v>0</v>
      </c>
      <c r="J196" s="10"/>
      <c r="K196" s="10"/>
    </row>
    <row r="197" spans="1:11" ht="15">
      <c r="A197" s="13"/>
      <c r="B197" s="12"/>
      <c r="C197" s="10"/>
      <c r="D197" s="10"/>
      <c r="E197" s="10"/>
      <c r="F197" s="11">
        <f t="shared" si="6"/>
        <v>0</v>
      </c>
      <c r="G197" s="10"/>
      <c r="H197" s="10"/>
      <c r="I197" s="11">
        <f t="shared" si="7"/>
        <v>0</v>
      </c>
      <c r="J197" s="10"/>
      <c r="K197" s="10"/>
    </row>
    <row r="198" spans="1:11" ht="15">
      <c r="A198" s="13"/>
      <c r="B198" s="12"/>
      <c r="C198" s="10"/>
      <c r="D198" s="10"/>
      <c r="E198" s="10"/>
      <c r="F198" s="11">
        <f t="shared" si="6"/>
        <v>0</v>
      </c>
      <c r="G198" s="10"/>
      <c r="H198" s="10"/>
      <c r="I198" s="11">
        <f t="shared" si="7"/>
        <v>0</v>
      </c>
      <c r="J198" s="10"/>
      <c r="K198" s="10"/>
    </row>
    <row r="199" spans="1:11" ht="15">
      <c r="A199" s="13"/>
      <c r="B199" s="12"/>
      <c r="C199" s="10"/>
      <c r="D199" s="10"/>
      <c r="E199" s="10"/>
      <c r="F199" s="11">
        <f t="shared" si="6"/>
        <v>0</v>
      </c>
      <c r="G199" s="10"/>
      <c r="H199" s="10"/>
      <c r="I199" s="11">
        <f t="shared" si="7"/>
        <v>0</v>
      </c>
      <c r="J199" s="10"/>
      <c r="K199" s="10"/>
    </row>
    <row r="200" spans="1:11" ht="15">
      <c r="A200" s="13"/>
      <c r="B200" s="12"/>
      <c r="C200" s="10"/>
      <c r="D200" s="10"/>
      <c r="E200" s="10"/>
      <c r="F200" s="11">
        <f t="shared" si="6"/>
        <v>0</v>
      </c>
      <c r="G200" s="10"/>
      <c r="H200" s="10"/>
      <c r="I200" s="11">
        <f t="shared" si="7"/>
        <v>0</v>
      </c>
      <c r="J200" s="10"/>
      <c r="K200" s="10"/>
    </row>
    <row r="201" spans="1:11" ht="15">
      <c r="A201" s="13"/>
      <c r="B201" s="12"/>
      <c r="C201" s="10"/>
      <c r="D201" s="10"/>
      <c r="E201" s="10"/>
      <c r="F201" s="11">
        <f t="shared" si="6"/>
        <v>0</v>
      </c>
      <c r="G201" s="10"/>
      <c r="H201" s="10"/>
      <c r="I201" s="11">
        <f t="shared" si="7"/>
        <v>0</v>
      </c>
      <c r="J201" s="10"/>
      <c r="K201" s="10"/>
    </row>
    <row r="202" spans="1:11" ht="15">
      <c r="A202" s="13"/>
      <c r="B202" s="12"/>
      <c r="C202" s="10"/>
      <c r="D202" s="10"/>
      <c r="E202" s="10"/>
      <c r="F202" s="11">
        <f t="shared" si="6"/>
        <v>0</v>
      </c>
      <c r="G202" s="10"/>
      <c r="H202" s="10"/>
      <c r="I202" s="11">
        <f t="shared" si="7"/>
        <v>0</v>
      </c>
      <c r="J202" s="10"/>
      <c r="K202" s="10"/>
    </row>
    <row r="203" spans="1:11" ht="15">
      <c r="A203" s="13"/>
      <c r="B203" s="12"/>
      <c r="C203" s="10"/>
      <c r="D203" s="10"/>
      <c r="E203" s="10"/>
      <c r="F203" s="11">
        <f t="shared" si="6"/>
        <v>0</v>
      </c>
      <c r="G203" s="10"/>
      <c r="H203" s="10"/>
      <c r="I203" s="11">
        <f t="shared" si="7"/>
        <v>0</v>
      </c>
      <c r="J203" s="10"/>
      <c r="K203" s="10"/>
    </row>
    <row r="204" spans="1:11" ht="15">
      <c r="A204" s="13"/>
      <c r="B204" s="12"/>
      <c r="C204" s="10"/>
      <c r="D204" s="10"/>
      <c r="E204" s="10"/>
      <c r="F204" s="11">
        <f t="shared" si="6"/>
        <v>0</v>
      </c>
      <c r="G204" s="10"/>
      <c r="H204" s="10"/>
      <c r="I204" s="11">
        <f t="shared" si="7"/>
        <v>0</v>
      </c>
      <c r="J204" s="10"/>
      <c r="K204" s="10"/>
    </row>
    <row r="205" spans="1:11" ht="15">
      <c r="A205" s="13"/>
      <c r="B205" s="12"/>
      <c r="C205" s="10"/>
      <c r="D205" s="10"/>
      <c r="E205" s="10"/>
      <c r="F205" s="11">
        <f t="shared" si="6"/>
        <v>0</v>
      </c>
      <c r="G205" s="10"/>
      <c r="H205" s="10"/>
      <c r="I205" s="11">
        <f t="shared" si="7"/>
        <v>0</v>
      </c>
      <c r="J205" s="10"/>
      <c r="K205" s="10"/>
    </row>
    <row r="206" spans="1:11" ht="15">
      <c r="A206" s="13"/>
      <c r="B206" s="12"/>
      <c r="C206" s="10"/>
      <c r="D206" s="10"/>
      <c r="E206" s="10"/>
      <c r="F206" s="11">
        <f t="shared" si="6"/>
        <v>0</v>
      </c>
      <c r="G206" s="10"/>
      <c r="H206" s="10"/>
      <c r="I206" s="11">
        <f t="shared" si="7"/>
        <v>0</v>
      </c>
      <c r="J206" s="10"/>
      <c r="K206" s="10"/>
    </row>
    <row r="207" spans="1:11" ht="15">
      <c r="A207" s="13"/>
      <c r="B207" s="12"/>
      <c r="C207" s="10"/>
      <c r="D207" s="10"/>
      <c r="E207" s="10"/>
      <c r="F207" s="11">
        <f t="shared" si="6"/>
        <v>0</v>
      </c>
      <c r="G207" s="10"/>
      <c r="H207" s="10"/>
      <c r="I207" s="11">
        <f t="shared" si="7"/>
        <v>0</v>
      </c>
      <c r="J207" s="10"/>
      <c r="K207" s="10"/>
    </row>
    <row r="208" spans="1:11" ht="15">
      <c r="A208" s="13"/>
      <c r="B208" s="12"/>
      <c r="C208" s="10"/>
      <c r="D208" s="10"/>
      <c r="E208" s="10"/>
      <c r="F208" s="11">
        <f t="shared" si="6"/>
        <v>0</v>
      </c>
      <c r="G208" s="10"/>
      <c r="H208" s="10"/>
      <c r="I208" s="11">
        <f t="shared" si="7"/>
        <v>0</v>
      </c>
      <c r="J208" s="10"/>
      <c r="K208" s="10"/>
    </row>
    <row r="209" spans="1:11" ht="15">
      <c r="A209" s="13"/>
      <c r="B209" s="12"/>
      <c r="C209" s="10"/>
      <c r="D209" s="10"/>
      <c r="E209" s="10"/>
      <c r="F209" s="11">
        <f t="shared" si="6"/>
        <v>0</v>
      </c>
      <c r="G209" s="10"/>
      <c r="H209" s="10"/>
      <c r="I209" s="11">
        <f t="shared" si="7"/>
        <v>0</v>
      </c>
      <c r="J209" s="10"/>
      <c r="K209" s="10"/>
    </row>
    <row r="210" spans="1:11" ht="15">
      <c r="A210" s="13"/>
      <c r="B210" s="12"/>
      <c r="C210" s="10"/>
      <c r="D210" s="10"/>
      <c r="E210" s="10"/>
      <c r="F210" s="11">
        <f t="shared" si="6"/>
        <v>0</v>
      </c>
      <c r="G210" s="10"/>
      <c r="H210" s="10"/>
      <c r="I210" s="11">
        <f t="shared" si="7"/>
        <v>0</v>
      </c>
      <c r="J210" s="10"/>
      <c r="K210" s="10"/>
    </row>
    <row r="211" spans="1:11" ht="15">
      <c r="A211" s="13"/>
      <c r="B211" s="12"/>
      <c r="C211" s="10"/>
      <c r="D211" s="10"/>
      <c r="E211" s="10"/>
      <c r="F211" s="11">
        <f t="shared" si="6"/>
        <v>0</v>
      </c>
      <c r="G211" s="10"/>
      <c r="H211" s="10"/>
      <c r="I211" s="11">
        <f t="shared" si="7"/>
        <v>0</v>
      </c>
      <c r="J211" s="10"/>
      <c r="K211" s="10"/>
    </row>
    <row r="212" spans="1:11" ht="15">
      <c r="A212" s="13"/>
      <c r="B212" s="12"/>
      <c r="C212" s="10"/>
      <c r="D212" s="10"/>
      <c r="E212" s="10"/>
      <c r="F212" s="11">
        <f t="shared" si="6"/>
        <v>0</v>
      </c>
      <c r="G212" s="10"/>
      <c r="H212" s="10"/>
      <c r="I212" s="11">
        <f t="shared" si="7"/>
        <v>0</v>
      </c>
      <c r="J212" s="10"/>
      <c r="K212" s="10"/>
    </row>
    <row r="213" spans="1:11" ht="15">
      <c r="A213" s="13"/>
      <c r="B213" s="12"/>
      <c r="C213" s="10"/>
      <c r="D213" s="10"/>
      <c r="E213" s="10"/>
      <c r="F213" s="11">
        <f t="shared" si="6"/>
        <v>0</v>
      </c>
      <c r="G213" s="10"/>
      <c r="H213" s="10"/>
      <c r="I213" s="11">
        <f t="shared" si="7"/>
        <v>0</v>
      </c>
      <c r="J213" s="10"/>
      <c r="K213" s="10"/>
    </row>
    <row r="214" spans="1:11" ht="15">
      <c r="A214" s="13"/>
      <c r="B214" s="12"/>
      <c r="C214" s="10"/>
      <c r="D214" s="10"/>
      <c r="E214" s="10"/>
      <c r="F214" s="11">
        <f t="shared" si="6"/>
        <v>0</v>
      </c>
      <c r="G214" s="10"/>
      <c r="H214" s="10"/>
      <c r="I214" s="11">
        <f t="shared" si="7"/>
        <v>0</v>
      </c>
      <c r="J214" s="10"/>
      <c r="K214" s="10"/>
    </row>
    <row r="215" spans="1:11" ht="15">
      <c r="A215" s="13"/>
      <c r="B215" s="12"/>
      <c r="C215" s="10"/>
      <c r="D215" s="10"/>
      <c r="E215" s="10"/>
      <c r="F215" s="11">
        <f t="shared" si="6"/>
        <v>0</v>
      </c>
      <c r="G215" s="10"/>
      <c r="H215" s="10"/>
      <c r="I215" s="11">
        <f t="shared" si="7"/>
        <v>0</v>
      </c>
      <c r="J215" s="10"/>
      <c r="K215" s="10"/>
    </row>
    <row r="216" spans="1:11" ht="15">
      <c r="A216" s="13"/>
      <c r="B216" s="12"/>
      <c r="C216" s="10"/>
      <c r="D216" s="10"/>
      <c r="E216" s="10"/>
      <c r="F216" s="11">
        <f t="shared" si="6"/>
        <v>0</v>
      </c>
      <c r="G216" s="10"/>
      <c r="H216" s="10"/>
      <c r="I216" s="11">
        <f t="shared" si="7"/>
        <v>0</v>
      </c>
      <c r="J216" s="10"/>
      <c r="K216" s="10"/>
    </row>
    <row r="217" spans="1:11" ht="15">
      <c r="A217" s="13"/>
      <c r="B217" s="12"/>
      <c r="C217" s="10"/>
      <c r="D217" s="10"/>
      <c r="E217" s="10"/>
      <c r="F217" s="11">
        <f t="shared" si="6"/>
        <v>0</v>
      </c>
      <c r="G217" s="10"/>
      <c r="H217" s="10"/>
      <c r="I217" s="11">
        <f t="shared" si="7"/>
        <v>0</v>
      </c>
      <c r="J217" s="10"/>
      <c r="K217" s="10"/>
    </row>
    <row r="218" spans="1:11" ht="15">
      <c r="A218" s="13"/>
      <c r="B218" s="12"/>
      <c r="C218" s="10"/>
      <c r="D218" s="10"/>
      <c r="E218" s="10"/>
      <c r="F218" s="11">
        <f t="shared" si="6"/>
        <v>0</v>
      </c>
      <c r="G218" s="10"/>
      <c r="H218" s="10"/>
      <c r="I218" s="11">
        <f t="shared" si="7"/>
        <v>0</v>
      </c>
      <c r="J218" s="10"/>
      <c r="K218" s="10"/>
    </row>
    <row r="219" spans="1:11" ht="15">
      <c r="A219" s="13"/>
      <c r="B219" s="12"/>
      <c r="C219" s="10"/>
      <c r="D219" s="10"/>
      <c r="E219" s="10"/>
      <c r="F219" s="11">
        <f t="shared" ref="F219:F260" si="8">C219+D219+E219</f>
        <v>0</v>
      </c>
      <c r="G219" s="10"/>
      <c r="H219" s="10"/>
      <c r="I219" s="11">
        <f t="shared" ref="I219:I260" si="9">F219-G219-H219</f>
        <v>0</v>
      </c>
      <c r="J219" s="10"/>
      <c r="K219" s="10"/>
    </row>
    <row r="220" spans="1:11" ht="15">
      <c r="A220" s="13"/>
      <c r="B220" s="12"/>
      <c r="C220" s="10"/>
      <c r="D220" s="10"/>
      <c r="E220" s="10"/>
      <c r="F220" s="11">
        <f t="shared" si="8"/>
        <v>0</v>
      </c>
      <c r="G220" s="10"/>
      <c r="H220" s="10"/>
      <c r="I220" s="11">
        <f t="shared" si="9"/>
        <v>0</v>
      </c>
      <c r="J220" s="10"/>
      <c r="K220" s="10"/>
    </row>
    <row r="221" spans="1:11" ht="15">
      <c r="A221" s="13"/>
      <c r="B221" s="12"/>
      <c r="C221" s="10"/>
      <c r="D221" s="10"/>
      <c r="E221" s="10"/>
      <c r="F221" s="11">
        <f t="shared" si="8"/>
        <v>0</v>
      </c>
      <c r="G221" s="10"/>
      <c r="H221" s="10"/>
      <c r="I221" s="11">
        <f t="shared" si="9"/>
        <v>0</v>
      </c>
      <c r="J221" s="10"/>
      <c r="K221" s="10"/>
    </row>
    <row r="222" spans="1:11" ht="15">
      <c r="A222" s="13"/>
      <c r="B222" s="12"/>
      <c r="C222" s="10"/>
      <c r="D222" s="10"/>
      <c r="E222" s="10"/>
      <c r="F222" s="11">
        <f t="shared" si="8"/>
        <v>0</v>
      </c>
      <c r="G222" s="10"/>
      <c r="H222" s="10"/>
      <c r="I222" s="11">
        <f t="shared" si="9"/>
        <v>0</v>
      </c>
      <c r="J222" s="10"/>
      <c r="K222" s="10"/>
    </row>
    <row r="223" spans="1:11" ht="15">
      <c r="A223" s="13"/>
      <c r="B223" s="12"/>
      <c r="C223" s="10"/>
      <c r="D223" s="10"/>
      <c r="E223" s="10"/>
      <c r="F223" s="11">
        <f t="shared" si="8"/>
        <v>0</v>
      </c>
      <c r="G223" s="10"/>
      <c r="H223" s="10"/>
      <c r="I223" s="11">
        <f t="shared" si="9"/>
        <v>0</v>
      </c>
      <c r="J223" s="10"/>
      <c r="K223" s="10"/>
    </row>
    <row r="224" spans="1:11" ht="15">
      <c r="A224" s="13"/>
      <c r="B224" s="12"/>
      <c r="C224" s="10"/>
      <c r="D224" s="10"/>
      <c r="E224" s="10"/>
      <c r="F224" s="11">
        <f t="shared" si="8"/>
        <v>0</v>
      </c>
      <c r="G224" s="10"/>
      <c r="H224" s="10"/>
      <c r="I224" s="11">
        <f t="shared" si="9"/>
        <v>0</v>
      </c>
      <c r="J224" s="10"/>
      <c r="K224" s="10"/>
    </row>
    <row r="225" spans="1:11" ht="15">
      <c r="A225" s="13"/>
      <c r="B225" s="12"/>
      <c r="C225" s="10"/>
      <c r="D225" s="10"/>
      <c r="E225" s="10"/>
      <c r="F225" s="11">
        <f t="shared" si="8"/>
        <v>0</v>
      </c>
      <c r="G225" s="10"/>
      <c r="H225" s="10"/>
      <c r="I225" s="11">
        <f t="shared" si="9"/>
        <v>0</v>
      </c>
      <c r="J225" s="10"/>
      <c r="K225" s="10"/>
    </row>
    <row r="226" spans="1:11" ht="15">
      <c r="A226" s="13"/>
      <c r="B226" s="12"/>
      <c r="C226" s="10"/>
      <c r="D226" s="10"/>
      <c r="E226" s="10"/>
      <c r="F226" s="11">
        <f t="shared" si="8"/>
        <v>0</v>
      </c>
      <c r="G226" s="10"/>
      <c r="H226" s="10"/>
      <c r="I226" s="11">
        <f t="shared" si="9"/>
        <v>0</v>
      </c>
      <c r="J226" s="10"/>
      <c r="K226" s="10"/>
    </row>
    <row r="227" spans="1:11" ht="15">
      <c r="A227" s="13"/>
      <c r="B227" s="12"/>
      <c r="C227" s="10"/>
      <c r="D227" s="10"/>
      <c r="E227" s="10"/>
      <c r="F227" s="11">
        <f t="shared" si="8"/>
        <v>0</v>
      </c>
      <c r="G227" s="10"/>
      <c r="H227" s="10"/>
      <c r="I227" s="11">
        <f t="shared" si="9"/>
        <v>0</v>
      </c>
      <c r="J227" s="10"/>
      <c r="K227" s="10"/>
    </row>
    <row r="228" spans="1:11" ht="15">
      <c r="A228" s="13"/>
      <c r="B228" s="12"/>
      <c r="C228" s="10"/>
      <c r="D228" s="10"/>
      <c r="E228" s="10"/>
      <c r="F228" s="11">
        <f t="shared" si="8"/>
        <v>0</v>
      </c>
      <c r="G228" s="10"/>
      <c r="H228" s="10"/>
      <c r="I228" s="11">
        <f t="shared" si="9"/>
        <v>0</v>
      </c>
      <c r="J228" s="10"/>
      <c r="K228" s="10"/>
    </row>
    <row r="229" spans="1:11" ht="15">
      <c r="A229" s="13"/>
      <c r="B229" s="12"/>
      <c r="C229" s="10"/>
      <c r="D229" s="10"/>
      <c r="E229" s="10"/>
      <c r="F229" s="11">
        <f t="shared" si="8"/>
        <v>0</v>
      </c>
      <c r="G229" s="10"/>
      <c r="H229" s="10"/>
      <c r="I229" s="11">
        <f t="shared" si="9"/>
        <v>0</v>
      </c>
      <c r="J229" s="10"/>
      <c r="K229" s="10"/>
    </row>
    <row r="230" spans="1:11" ht="15">
      <c r="A230" s="13"/>
      <c r="B230" s="12"/>
      <c r="C230" s="10"/>
      <c r="D230" s="10"/>
      <c r="E230" s="10"/>
      <c r="F230" s="11">
        <f t="shared" si="8"/>
        <v>0</v>
      </c>
      <c r="G230" s="10"/>
      <c r="H230" s="10"/>
      <c r="I230" s="11">
        <f t="shared" si="9"/>
        <v>0</v>
      </c>
      <c r="J230" s="10"/>
      <c r="K230" s="10"/>
    </row>
    <row r="231" spans="1:11" ht="15">
      <c r="A231" s="13"/>
      <c r="B231" s="12"/>
      <c r="C231" s="10"/>
      <c r="D231" s="10"/>
      <c r="E231" s="10"/>
      <c r="F231" s="11">
        <f t="shared" si="8"/>
        <v>0</v>
      </c>
      <c r="G231" s="10"/>
      <c r="H231" s="10"/>
      <c r="I231" s="11">
        <f t="shared" si="9"/>
        <v>0</v>
      </c>
      <c r="J231" s="10"/>
      <c r="K231" s="10"/>
    </row>
    <row r="232" spans="1:11" ht="15">
      <c r="A232" s="13"/>
      <c r="B232" s="12"/>
      <c r="C232" s="10"/>
      <c r="D232" s="10"/>
      <c r="E232" s="10"/>
      <c r="F232" s="11">
        <f t="shared" si="8"/>
        <v>0</v>
      </c>
      <c r="G232" s="10"/>
      <c r="H232" s="10"/>
      <c r="I232" s="11">
        <f t="shared" si="9"/>
        <v>0</v>
      </c>
      <c r="J232" s="10"/>
      <c r="K232" s="10"/>
    </row>
    <row r="233" spans="1:11" ht="15">
      <c r="A233" s="13"/>
      <c r="B233" s="12"/>
      <c r="C233" s="10"/>
      <c r="D233" s="10"/>
      <c r="E233" s="10"/>
      <c r="F233" s="11">
        <f t="shared" si="8"/>
        <v>0</v>
      </c>
      <c r="G233" s="10"/>
      <c r="H233" s="10"/>
      <c r="I233" s="11">
        <f t="shared" si="9"/>
        <v>0</v>
      </c>
      <c r="J233" s="10"/>
      <c r="K233" s="10"/>
    </row>
    <row r="234" spans="1:11" ht="15">
      <c r="A234" s="13"/>
      <c r="B234" s="12"/>
      <c r="C234" s="10"/>
      <c r="D234" s="10"/>
      <c r="E234" s="10"/>
      <c r="F234" s="11">
        <f t="shared" si="8"/>
        <v>0</v>
      </c>
      <c r="G234" s="10"/>
      <c r="H234" s="10"/>
      <c r="I234" s="11">
        <f t="shared" si="9"/>
        <v>0</v>
      </c>
      <c r="J234" s="10"/>
      <c r="K234" s="10"/>
    </row>
    <row r="235" spans="1:11" ht="15">
      <c r="A235" s="13"/>
      <c r="B235" s="12"/>
      <c r="C235" s="10"/>
      <c r="D235" s="10"/>
      <c r="E235" s="10"/>
      <c r="F235" s="11">
        <f t="shared" si="8"/>
        <v>0</v>
      </c>
      <c r="G235" s="10"/>
      <c r="H235" s="10"/>
      <c r="I235" s="11">
        <f t="shared" si="9"/>
        <v>0</v>
      </c>
      <c r="J235" s="10"/>
      <c r="K235" s="10"/>
    </row>
    <row r="236" spans="1:11" ht="15">
      <c r="A236" s="13"/>
      <c r="B236" s="12"/>
      <c r="C236" s="10"/>
      <c r="D236" s="10"/>
      <c r="E236" s="10"/>
      <c r="F236" s="11">
        <f t="shared" si="8"/>
        <v>0</v>
      </c>
      <c r="G236" s="10"/>
      <c r="H236" s="10"/>
      <c r="I236" s="11">
        <f t="shared" si="9"/>
        <v>0</v>
      </c>
      <c r="J236" s="10"/>
      <c r="K236" s="10"/>
    </row>
    <row r="237" spans="1:11" ht="15">
      <c r="A237" s="13"/>
      <c r="B237" s="12"/>
      <c r="C237" s="10"/>
      <c r="D237" s="10"/>
      <c r="E237" s="10"/>
      <c r="F237" s="11">
        <f t="shared" si="8"/>
        <v>0</v>
      </c>
      <c r="G237" s="10"/>
      <c r="H237" s="10"/>
      <c r="I237" s="11">
        <f t="shared" si="9"/>
        <v>0</v>
      </c>
      <c r="J237" s="10"/>
      <c r="K237" s="10"/>
    </row>
    <row r="238" spans="1:11" ht="15">
      <c r="A238" s="13"/>
      <c r="B238" s="12"/>
      <c r="C238" s="10"/>
      <c r="D238" s="10"/>
      <c r="E238" s="10"/>
      <c r="F238" s="11">
        <f t="shared" si="8"/>
        <v>0</v>
      </c>
      <c r="G238" s="10"/>
      <c r="H238" s="10"/>
      <c r="I238" s="11">
        <f t="shared" si="9"/>
        <v>0</v>
      </c>
      <c r="J238" s="10"/>
      <c r="K238" s="10"/>
    </row>
    <row r="239" spans="1:11" ht="15">
      <c r="A239" s="13"/>
      <c r="B239" s="12"/>
      <c r="C239" s="10"/>
      <c r="D239" s="10"/>
      <c r="E239" s="10"/>
      <c r="F239" s="11">
        <f t="shared" si="8"/>
        <v>0</v>
      </c>
      <c r="G239" s="10"/>
      <c r="H239" s="10"/>
      <c r="I239" s="11">
        <f t="shared" si="9"/>
        <v>0</v>
      </c>
      <c r="J239" s="10"/>
      <c r="K239" s="10"/>
    </row>
    <row r="240" spans="1:11" ht="15">
      <c r="A240" s="13"/>
      <c r="B240" s="12"/>
      <c r="C240" s="10"/>
      <c r="D240" s="10"/>
      <c r="E240" s="10"/>
      <c r="F240" s="11">
        <f t="shared" si="8"/>
        <v>0</v>
      </c>
      <c r="G240" s="10"/>
      <c r="H240" s="10"/>
      <c r="I240" s="11">
        <f t="shared" si="9"/>
        <v>0</v>
      </c>
      <c r="J240" s="10"/>
      <c r="K240" s="10"/>
    </row>
    <row r="241" spans="1:11" ht="15">
      <c r="A241" s="13"/>
      <c r="B241" s="12"/>
      <c r="C241" s="10"/>
      <c r="D241" s="10"/>
      <c r="E241" s="10"/>
      <c r="F241" s="11">
        <f t="shared" si="8"/>
        <v>0</v>
      </c>
      <c r="G241" s="10"/>
      <c r="H241" s="10"/>
      <c r="I241" s="11">
        <f t="shared" si="9"/>
        <v>0</v>
      </c>
      <c r="J241" s="10"/>
      <c r="K241" s="10"/>
    </row>
    <row r="242" spans="1:11" ht="15">
      <c r="A242" s="13"/>
      <c r="B242" s="12"/>
      <c r="C242" s="10"/>
      <c r="D242" s="10"/>
      <c r="E242" s="10"/>
      <c r="F242" s="11">
        <f t="shared" si="8"/>
        <v>0</v>
      </c>
      <c r="G242" s="10"/>
      <c r="H242" s="10"/>
      <c r="I242" s="11">
        <f t="shared" si="9"/>
        <v>0</v>
      </c>
      <c r="J242" s="10"/>
      <c r="K242" s="10"/>
    </row>
    <row r="243" spans="1:11" ht="15">
      <c r="A243" s="13"/>
      <c r="B243" s="12"/>
      <c r="C243" s="10"/>
      <c r="D243" s="10"/>
      <c r="E243" s="10"/>
      <c r="F243" s="11">
        <f t="shared" si="8"/>
        <v>0</v>
      </c>
      <c r="G243" s="10"/>
      <c r="H243" s="10"/>
      <c r="I243" s="11">
        <f t="shared" si="9"/>
        <v>0</v>
      </c>
      <c r="J243" s="10"/>
      <c r="K243" s="10"/>
    </row>
    <row r="244" spans="1:11" ht="15">
      <c r="A244" s="13"/>
      <c r="B244" s="12"/>
      <c r="C244" s="10"/>
      <c r="D244" s="10"/>
      <c r="E244" s="10"/>
      <c r="F244" s="11">
        <f t="shared" si="8"/>
        <v>0</v>
      </c>
      <c r="G244" s="10"/>
      <c r="H244" s="10"/>
      <c r="I244" s="11">
        <f t="shared" si="9"/>
        <v>0</v>
      </c>
      <c r="J244" s="10"/>
      <c r="K244" s="10"/>
    </row>
    <row r="245" spans="1:11" ht="15">
      <c r="A245" s="13"/>
      <c r="B245" s="12"/>
      <c r="C245" s="10"/>
      <c r="D245" s="10"/>
      <c r="E245" s="10"/>
      <c r="F245" s="11">
        <f t="shared" si="8"/>
        <v>0</v>
      </c>
      <c r="G245" s="10"/>
      <c r="H245" s="10"/>
      <c r="I245" s="11">
        <f t="shared" si="9"/>
        <v>0</v>
      </c>
      <c r="J245" s="10"/>
      <c r="K245" s="10"/>
    </row>
    <row r="246" spans="1:11" ht="15">
      <c r="A246" s="13"/>
      <c r="B246" s="12"/>
      <c r="C246" s="10"/>
      <c r="D246" s="10"/>
      <c r="E246" s="10"/>
      <c r="F246" s="11">
        <f t="shared" si="8"/>
        <v>0</v>
      </c>
      <c r="G246" s="10"/>
      <c r="H246" s="10"/>
      <c r="I246" s="11">
        <f t="shared" si="9"/>
        <v>0</v>
      </c>
      <c r="J246" s="10"/>
      <c r="K246" s="10"/>
    </row>
    <row r="247" spans="1:11" ht="15">
      <c r="A247" s="13"/>
      <c r="B247" s="12"/>
      <c r="C247" s="10"/>
      <c r="D247" s="10"/>
      <c r="E247" s="10"/>
      <c r="F247" s="11">
        <f t="shared" si="8"/>
        <v>0</v>
      </c>
      <c r="G247" s="10"/>
      <c r="H247" s="10"/>
      <c r="I247" s="11">
        <f t="shared" si="9"/>
        <v>0</v>
      </c>
      <c r="J247" s="10"/>
      <c r="K247" s="10"/>
    </row>
    <row r="248" spans="1:11" ht="15">
      <c r="A248" s="13"/>
      <c r="B248" s="12"/>
      <c r="C248" s="10"/>
      <c r="D248" s="10"/>
      <c r="E248" s="10"/>
      <c r="F248" s="11">
        <f t="shared" si="8"/>
        <v>0</v>
      </c>
      <c r="G248" s="10"/>
      <c r="H248" s="10"/>
      <c r="I248" s="11">
        <f t="shared" si="9"/>
        <v>0</v>
      </c>
      <c r="J248" s="10"/>
      <c r="K248" s="10"/>
    </row>
    <row r="249" spans="1:11" ht="15">
      <c r="A249" s="13"/>
      <c r="B249" s="12"/>
      <c r="C249" s="10"/>
      <c r="D249" s="10"/>
      <c r="E249" s="10"/>
      <c r="F249" s="11">
        <f t="shared" si="8"/>
        <v>0</v>
      </c>
      <c r="G249" s="10"/>
      <c r="H249" s="10"/>
      <c r="I249" s="11">
        <f t="shared" si="9"/>
        <v>0</v>
      </c>
      <c r="J249" s="10"/>
      <c r="K249" s="10"/>
    </row>
    <row r="250" spans="1:11" ht="15">
      <c r="A250" s="13"/>
      <c r="B250" s="12"/>
      <c r="C250" s="10"/>
      <c r="D250" s="10"/>
      <c r="E250" s="10"/>
      <c r="F250" s="11">
        <f t="shared" si="8"/>
        <v>0</v>
      </c>
      <c r="G250" s="10"/>
      <c r="H250" s="10"/>
      <c r="I250" s="11">
        <f t="shared" si="9"/>
        <v>0</v>
      </c>
      <c r="J250" s="10"/>
      <c r="K250" s="10"/>
    </row>
    <row r="251" spans="1:11" ht="15">
      <c r="A251" s="13"/>
      <c r="B251" s="12"/>
      <c r="C251" s="10"/>
      <c r="D251" s="10"/>
      <c r="E251" s="10"/>
      <c r="F251" s="11">
        <f t="shared" si="8"/>
        <v>0</v>
      </c>
      <c r="G251" s="10"/>
      <c r="H251" s="10"/>
      <c r="I251" s="11">
        <f t="shared" si="9"/>
        <v>0</v>
      </c>
      <c r="J251" s="10"/>
      <c r="K251" s="10"/>
    </row>
    <row r="252" spans="1:11" ht="15">
      <c r="A252" s="13"/>
      <c r="B252" s="12"/>
      <c r="C252" s="10"/>
      <c r="D252" s="10"/>
      <c r="E252" s="10"/>
      <c r="F252" s="11">
        <f t="shared" si="8"/>
        <v>0</v>
      </c>
      <c r="G252" s="10"/>
      <c r="H252" s="10"/>
      <c r="I252" s="11">
        <f t="shared" si="9"/>
        <v>0</v>
      </c>
      <c r="J252" s="10"/>
      <c r="K252" s="10"/>
    </row>
    <row r="253" spans="1:11" ht="15">
      <c r="A253" s="13"/>
      <c r="B253" s="12"/>
      <c r="C253" s="10"/>
      <c r="D253" s="10"/>
      <c r="E253" s="10"/>
      <c r="F253" s="11">
        <f t="shared" si="8"/>
        <v>0</v>
      </c>
      <c r="G253" s="10"/>
      <c r="H253" s="10"/>
      <c r="I253" s="11">
        <f t="shared" si="9"/>
        <v>0</v>
      </c>
      <c r="J253" s="10"/>
      <c r="K253" s="10"/>
    </row>
    <row r="254" spans="1:11" ht="15">
      <c r="A254" s="13"/>
      <c r="B254" s="12"/>
      <c r="C254" s="10"/>
      <c r="D254" s="10"/>
      <c r="E254" s="10"/>
      <c r="F254" s="11">
        <f t="shared" si="8"/>
        <v>0</v>
      </c>
      <c r="G254" s="10"/>
      <c r="H254" s="10"/>
      <c r="I254" s="11">
        <f t="shared" si="9"/>
        <v>0</v>
      </c>
      <c r="J254" s="10"/>
      <c r="K254" s="10"/>
    </row>
    <row r="255" spans="1:11" ht="15">
      <c r="A255" s="13"/>
      <c r="B255" s="12"/>
      <c r="C255" s="10"/>
      <c r="D255" s="10"/>
      <c r="E255" s="10"/>
      <c r="F255" s="11">
        <f t="shared" si="8"/>
        <v>0</v>
      </c>
      <c r="G255" s="10"/>
      <c r="H255" s="10"/>
      <c r="I255" s="11">
        <f t="shared" si="9"/>
        <v>0</v>
      </c>
      <c r="J255" s="10"/>
      <c r="K255" s="10"/>
    </row>
    <row r="256" spans="1:11" ht="15">
      <c r="A256" s="13"/>
      <c r="B256" s="12"/>
      <c r="C256" s="10"/>
      <c r="D256" s="10"/>
      <c r="E256" s="10"/>
      <c r="F256" s="11">
        <f t="shared" si="8"/>
        <v>0</v>
      </c>
      <c r="G256" s="10"/>
      <c r="H256" s="10"/>
      <c r="I256" s="11">
        <f t="shared" si="9"/>
        <v>0</v>
      </c>
      <c r="J256" s="10"/>
      <c r="K256" s="10"/>
    </row>
    <row r="257" spans="1:11" ht="15">
      <c r="A257" s="13"/>
      <c r="B257" s="12"/>
      <c r="C257" s="10"/>
      <c r="D257" s="10"/>
      <c r="E257" s="10"/>
      <c r="F257" s="11">
        <f t="shared" si="8"/>
        <v>0</v>
      </c>
      <c r="G257" s="10"/>
      <c r="H257" s="10"/>
      <c r="I257" s="11">
        <f t="shared" si="9"/>
        <v>0</v>
      </c>
      <c r="J257" s="10"/>
      <c r="K257" s="10"/>
    </row>
    <row r="258" spans="1:11" ht="15">
      <c r="A258" s="13"/>
      <c r="B258" s="12"/>
      <c r="C258" s="10"/>
      <c r="D258" s="10"/>
      <c r="E258" s="10"/>
      <c r="F258" s="11">
        <f t="shared" si="8"/>
        <v>0</v>
      </c>
      <c r="G258" s="10"/>
      <c r="H258" s="10"/>
      <c r="I258" s="11">
        <f t="shared" si="9"/>
        <v>0</v>
      </c>
      <c r="J258" s="10"/>
      <c r="K258" s="10"/>
    </row>
    <row r="259" spans="1:11" ht="15">
      <c r="A259" s="13"/>
      <c r="B259" s="12"/>
      <c r="C259" s="10"/>
      <c r="D259" s="10"/>
      <c r="E259" s="10"/>
      <c r="F259" s="11">
        <f t="shared" si="8"/>
        <v>0</v>
      </c>
      <c r="G259" s="10"/>
      <c r="H259" s="10"/>
      <c r="I259" s="11">
        <f t="shared" si="9"/>
        <v>0</v>
      </c>
      <c r="J259" s="10"/>
      <c r="K259" s="10"/>
    </row>
    <row r="260" spans="1:11" ht="15">
      <c r="A260" s="13"/>
      <c r="B260" s="12"/>
      <c r="C260" s="10"/>
      <c r="D260" s="10"/>
      <c r="E260" s="10"/>
      <c r="F260" s="11">
        <f t="shared" si="8"/>
        <v>0</v>
      </c>
      <c r="G260" s="10"/>
      <c r="H260" s="10"/>
      <c r="I260" s="11">
        <f t="shared" si="9"/>
        <v>0</v>
      </c>
      <c r="J260" s="10"/>
      <c r="K260" s="10"/>
    </row>
  </sheetData>
  <sheetProtection password="B5FE" sheet="1" objects="1" scenarios="1" formatCells="0" sort="0"/>
  <mergeCells count="8">
    <mergeCell ref="H19:I19"/>
    <mergeCell ref="J19:K19"/>
    <mergeCell ref="B1:F1"/>
    <mergeCell ref="B2:F2"/>
    <mergeCell ref="H9:K9"/>
    <mergeCell ref="B11:E11"/>
    <mergeCell ref="I11:K11"/>
    <mergeCell ref="C13:E13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workbookViewId="0">
      <selection activeCell="C7" sqref="C7"/>
    </sheetView>
  </sheetViews>
  <sheetFormatPr defaultColWidth="8.85546875" defaultRowHeight="12.75"/>
  <cols>
    <col min="1" max="1" width="8.85546875" style="62" customWidth="1"/>
    <col min="2" max="2" width="13.28515625" style="62" customWidth="1"/>
    <col min="3" max="3" width="7.5703125" style="62" customWidth="1"/>
    <col min="4" max="4" width="9.85546875" style="62" customWidth="1"/>
    <col min="5" max="5" width="8.7109375" style="62" customWidth="1"/>
    <col min="6" max="6" width="7.85546875" style="62" customWidth="1"/>
    <col min="7" max="7" width="8" style="62" customWidth="1"/>
    <col min="8" max="8" width="6" style="62" customWidth="1"/>
    <col min="9" max="9" width="14.42578125" style="62" customWidth="1"/>
    <col min="10" max="10" width="28.7109375" style="62" customWidth="1"/>
    <col min="11" max="16384" width="8.85546875" style="62"/>
  </cols>
  <sheetData>
    <row r="1" spans="1:10">
      <c r="A1" s="112"/>
      <c r="B1" s="111"/>
      <c r="C1" s="111"/>
      <c r="D1" s="111"/>
      <c r="E1" s="111"/>
      <c r="F1" s="111"/>
      <c r="G1" s="111"/>
      <c r="H1" s="111"/>
      <c r="I1" s="111"/>
      <c r="J1" s="110"/>
    </row>
    <row r="2" spans="1:10">
      <c r="A2" s="108"/>
      <c r="B2" s="107"/>
      <c r="C2" s="107"/>
      <c r="D2" s="107"/>
      <c r="E2" s="107"/>
      <c r="F2" s="107"/>
      <c r="G2" s="107"/>
      <c r="H2" s="107"/>
      <c r="I2" s="107"/>
      <c r="J2" s="106"/>
    </row>
    <row r="3" spans="1:10" ht="15.75">
      <c r="A3" s="109"/>
      <c r="B3" s="258" t="s">
        <v>102</v>
      </c>
      <c r="C3" s="258"/>
      <c r="D3" s="258"/>
      <c r="E3" s="258"/>
      <c r="F3" s="258"/>
      <c r="G3" s="258"/>
      <c r="H3" s="258"/>
      <c r="I3" s="258"/>
      <c r="J3" s="259"/>
    </row>
    <row r="4" spans="1:10" ht="15.75">
      <c r="A4" s="260" t="s">
        <v>101</v>
      </c>
      <c r="B4" s="258"/>
      <c r="C4" s="258"/>
      <c r="D4" s="258"/>
      <c r="E4" s="258"/>
      <c r="F4" s="258"/>
      <c r="G4" s="258"/>
      <c r="H4" s="258"/>
      <c r="I4" s="258"/>
      <c r="J4" s="259"/>
    </row>
    <row r="5" spans="1:10">
      <c r="A5" s="108"/>
      <c r="B5" s="107"/>
      <c r="C5" s="107"/>
      <c r="D5" s="107"/>
      <c r="E5" s="107"/>
      <c r="F5" s="107"/>
      <c r="G5" s="107"/>
      <c r="H5" s="107"/>
      <c r="I5" s="107"/>
      <c r="J5" s="106"/>
    </row>
    <row r="6" spans="1:10">
      <c r="A6" s="108"/>
      <c r="B6" s="107"/>
      <c r="C6" s="107"/>
      <c r="D6" s="107"/>
      <c r="E6" s="107"/>
      <c r="F6" s="107"/>
      <c r="G6" s="107"/>
      <c r="H6" s="107"/>
      <c r="I6" s="107"/>
      <c r="J6" s="106"/>
    </row>
    <row r="7" spans="1:10">
      <c r="A7" s="108"/>
      <c r="B7" s="107"/>
      <c r="C7" s="107"/>
      <c r="D7" s="107"/>
      <c r="E7" s="107"/>
      <c r="F7" s="107"/>
      <c r="G7" s="107"/>
      <c r="H7" s="107"/>
      <c r="I7" s="107"/>
      <c r="J7" s="106"/>
    </row>
    <row r="8" spans="1:10" ht="15.75">
      <c r="A8" s="105" t="s">
        <v>60</v>
      </c>
      <c r="B8" s="67"/>
      <c r="C8" s="67"/>
      <c r="D8" s="67"/>
      <c r="E8" s="67"/>
      <c r="F8" s="67"/>
      <c r="G8" s="67"/>
      <c r="H8" s="67"/>
      <c r="I8" s="67"/>
      <c r="J8" s="86"/>
    </row>
    <row r="9" spans="1:10" ht="15.75">
      <c r="A9" s="105"/>
      <c r="B9" s="67"/>
      <c r="C9" s="67"/>
      <c r="D9" s="67"/>
      <c r="E9" s="67"/>
      <c r="F9" s="67"/>
      <c r="G9" s="67"/>
      <c r="H9" s="67"/>
      <c r="I9" s="67"/>
      <c r="J9" s="86"/>
    </row>
    <row r="10" spans="1:10">
      <c r="A10" s="104" t="s">
        <v>100</v>
      </c>
      <c r="B10" s="67"/>
      <c r="C10" s="67"/>
      <c r="D10" s="67"/>
      <c r="E10" s="67"/>
      <c r="F10" s="67"/>
      <c r="G10" s="67"/>
      <c r="H10" s="67"/>
      <c r="I10" s="67"/>
      <c r="J10" s="86"/>
    </row>
    <row r="11" spans="1:10">
      <c r="A11" s="104" t="s">
        <v>99</v>
      </c>
      <c r="B11" s="67"/>
      <c r="C11" s="67"/>
      <c r="D11" s="67"/>
      <c r="E11" s="67"/>
      <c r="F11" s="67"/>
      <c r="G11" s="67"/>
      <c r="H11" s="67"/>
      <c r="I11" s="67"/>
      <c r="J11" s="86"/>
    </row>
    <row r="12" spans="1:10">
      <c r="A12" s="104" t="s">
        <v>98</v>
      </c>
      <c r="B12" s="67"/>
      <c r="C12" s="67"/>
      <c r="D12" s="67"/>
      <c r="E12" s="67"/>
      <c r="F12" s="67"/>
      <c r="G12" s="67"/>
      <c r="H12" s="67"/>
      <c r="I12" s="67"/>
      <c r="J12" s="86"/>
    </row>
    <row r="13" spans="1:10">
      <c r="A13" s="104" t="s">
        <v>97</v>
      </c>
      <c r="B13" s="67"/>
      <c r="C13" s="67"/>
      <c r="D13" s="67"/>
      <c r="E13" s="67"/>
      <c r="F13" s="67"/>
      <c r="G13" s="67"/>
      <c r="H13" s="67"/>
      <c r="I13" s="67"/>
      <c r="J13" s="86"/>
    </row>
    <row r="14" spans="1:10">
      <c r="A14" s="104" t="s">
        <v>96</v>
      </c>
      <c r="B14" s="67"/>
      <c r="C14" s="67"/>
      <c r="D14" s="67"/>
      <c r="E14" s="67"/>
      <c r="F14" s="67"/>
      <c r="G14" s="67"/>
      <c r="H14" s="67"/>
      <c r="I14" s="67"/>
      <c r="J14" s="86"/>
    </row>
    <row r="15" spans="1:10">
      <c r="A15" s="104" t="s">
        <v>95</v>
      </c>
      <c r="B15" s="67"/>
      <c r="C15" s="67"/>
      <c r="D15" s="67"/>
      <c r="E15" s="67"/>
      <c r="F15" s="67"/>
      <c r="G15" s="67"/>
      <c r="H15" s="67"/>
      <c r="I15" s="67"/>
      <c r="J15" s="86"/>
    </row>
    <row r="16" spans="1:10">
      <c r="A16" s="104" t="s">
        <v>94</v>
      </c>
      <c r="B16" s="67"/>
      <c r="C16" s="67"/>
      <c r="D16" s="67"/>
      <c r="E16" s="67"/>
      <c r="F16" s="67"/>
      <c r="G16" s="67"/>
      <c r="H16" s="67"/>
      <c r="I16" s="67"/>
      <c r="J16" s="86"/>
    </row>
    <row r="17" spans="1:10">
      <c r="A17" s="104" t="s">
        <v>93</v>
      </c>
      <c r="B17" s="67"/>
      <c r="C17" s="67"/>
      <c r="D17" s="67"/>
      <c r="E17" s="67"/>
      <c r="F17" s="67"/>
      <c r="G17" s="67"/>
      <c r="H17" s="67"/>
      <c r="I17" s="67"/>
      <c r="J17" s="86"/>
    </row>
    <row r="18" spans="1:10">
      <c r="A18" s="103"/>
      <c r="B18" s="67"/>
      <c r="C18" s="67"/>
      <c r="D18" s="67"/>
      <c r="E18" s="67"/>
      <c r="F18" s="67"/>
      <c r="G18" s="67"/>
      <c r="H18" s="67"/>
      <c r="I18" s="67"/>
      <c r="J18" s="86"/>
    </row>
    <row r="19" spans="1:10">
      <c r="A19" s="102" t="s">
        <v>92</v>
      </c>
      <c r="J19" s="86"/>
    </row>
    <row r="20" spans="1:10">
      <c r="A20" s="101" t="s">
        <v>91</v>
      </c>
      <c r="B20" s="67"/>
      <c r="C20" s="67"/>
      <c r="D20" s="67"/>
      <c r="E20" s="67"/>
      <c r="F20" s="67"/>
      <c r="G20" s="67"/>
      <c r="H20" s="67"/>
      <c r="I20" s="67"/>
      <c r="J20" s="86"/>
    </row>
    <row r="21" spans="1:10">
      <c r="A21" s="67"/>
      <c r="B21" s="67"/>
      <c r="C21" s="67"/>
      <c r="D21" s="67"/>
      <c r="E21" s="67"/>
      <c r="F21" s="67"/>
      <c r="G21" s="67"/>
      <c r="H21" s="67"/>
      <c r="I21" s="67"/>
      <c r="J21" s="86"/>
    </row>
    <row r="22" spans="1:10" ht="15">
      <c r="A22" s="100" t="s">
        <v>90</v>
      </c>
      <c r="B22" s="67"/>
      <c r="C22" s="67"/>
      <c r="D22" s="67"/>
      <c r="E22" s="67"/>
      <c r="F22" s="67"/>
      <c r="G22" s="67"/>
      <c r="H22" s="67"/>
      <c r="I22" s="67"/>
      <c r="J22" s="86"/>
    </row>
    <row r="23" spans="1:10">
      <c r="A23" s="68" t="s">
        <v>89</v>
      </c>
      <c r="B23" s="67"/>
      <c r="C23" s="67" t="s">
        <v>88</v>
      </c>
      <c r="D23" s="67"/>
      <c r="E23" s="67"/>
      <c r="F23" s="67"/>
      <c r="G23" s="67"/>
      <c r="H23" s="67"/>
      <c r="I23" s="67"/>
      <c r="J23" s="86"/>
    </row>
    <row r="24" spans="1:10">
      <c r="A24" s="68"/>
      <c r="B24" s="67"/>
      <c r="C24" s="67" t="s">
        <v>87</v>
      </c>
      <c r="D24" s="67"/>
      <c r="E24" s="67"/>
      <c r="F24" s="67"/>
      <c r="G24" s="67"/>
      <c r="H24" s="67"/>
      <c r="I24" s="67"/>
      <c r="J24" s="86"/>
    </row>
    <row r="25" spans="1:10">
      <c r="A25" s="68"/>
      <c r="B25" s="67"/>
      <c r="C25" s="67"/>
      <c r="D25" s="67"/>
      <c r="E25" s="67"/>
      <c r="F25" s="67"/>
      <c r="G25" s="67"/>
      <c r="H25" s="67"/>
      <c r="I25" s="67"/>
      <c r="J25" s="86"/>
    </row>
    <row r="26" spans="1:10">
      <c r="A26" s="68" t="s">
        <v>86</v>
      </c>
      <c r="B26" s="67"/>
      <c r="C26" s="67" t="s">
        <v>85</v>
      </c>
      <c r="D26" s="67"/>
      <c r="E26" s="67"/>
      <c r="F26" s="67"/>
      <c r="G26" s="67"/>
      <c r="H26" s="67"/>
      <c r="I26" s="67"/>
      <c r="J26" s="86"/>
    </row>
    <row r="27" spans="1:10">
      <c r="A27" s="68"/>
      <c r="B27" s="67"/>
      <c r="C27" s="67" t="s">
        <v>84</v>
      </c>
      <c r="D27" s="67"/>
      <c r="E27" s="67"/>
      <c r="F27" s="67"/>
      <c r="G27" s="67"/>
      <c r="H27" s="67"/>
      <c r="I27" s="67"/>
      <c r="J27" s="86"/>
    </row>
    <row r="28" spans="1:10">
      <c r="A28" s="68"/>
      <c r="B28" s="67"/>
      <c r="C28" s="67"/>
      <c r="D28" s="67"/>
      <c r="E28" s="67"/>
      <c r="F28" s="67"/>
      <c r="G28" s="67"/>
      <c r="H28" s="67"/>
      <c r="I28" s="67"/>
      <c r="J28" s="86"/>
    </row>
    <row r="29" spans="1:10">
      <c r="A29" s="68" t="s">
        <v>83</v>
      </c>
      <c r="B29" s="67"/>
      <c r="C29" s="67" t="s">
        <v>82</v>
      </c>
      <c r="D29" s="67"/>
      <c r="E29" s="67"/>
      <c r="F29" s="67"/>
      <c r="G29" s="67"/>
      <c r="H29" s="67"/>
      <c r="I29" s="67"/>
      <c r="J29" s="86"/>
    </row>
    <row r="30" spans="1:10">
      <c r="A30" s="68"/>
      <c r="B30" s="67"/>
      <c r="C30" s="67" t="s">
        <v>81</v>
      </c>
      <c r="D30" s="67"/>
      <c r="E30" s="67"/>
      <c r="F30" s="67"/>
      <c r="G30" s="67"/>
      <c r="H30" s="67"/>
      <c r="I30" s="67"/>
      <c r="J30" s="86"/>
    </row>
    <row r="31" spans="1:10">
      <c r="A31" s="65"/>
      <c r="B31" s="64"/>
      <c r="C31" s="64"/>
      <c r="D31" s="64"/>
      <c r="E31" s="64"/>
      <c r="F31" s="64"/>
      <c r="G31" s="64"/>
      <c r="H31" s="64"/>
      <c r="I31" s="64"/>
      <c r="J31" s="99"/>
    </row>
    <row r="32" spans="1:10">
      <c r="A32" s="68"/>
      <c r="B32" s="67"/>
      <c r="C32" s="67"/>
      <c r="D32" s="67"/>
      <c r="E32" s="67"/>
      <c r="F32" s="67"/>
      <c r="G32" s="67"/>
      <c r="H32" s="67"/>
      <c r="I32" s="67"/>
      <c r="J32" s="86"/>
    </row>
    <row r="33" spans="1:10">
      <c r="A33" s="98"/>
      <c r="B33" s="91"/>
      <c r="C33" s="91"/>
      <c r="D33" s="91"/>
      <c r="E33" s="91"/>
      <c r="F33" s="91"/>
      <c r="G33" s="91"/>
      <c r="H33" s="91"/>
      <c r="I33" s="91"/>
      <c r="J33" s="92"/>
    </row>
    <row r="34" spans="1:10" ht="14.25">
      <c r="A34" s="93" t="s">
        <v>80</v>
      </c>
      <c r="B34" s="67"/>
      <c r="C34" s="67"/>
      <c r="D34" s="67"/>
      <c r="E34" s="67"/>
      <c r="F34" s="261" t="str">
        <f>IF('EMP-02'!B11="","",'EMP-02'!B11)</f>
        <v/>
      </c>
      <c r="G34" s="262"/>
      <c r="H34" s="262"/>
      <c r="I34" s="262"/>
      <c r="J34" s="263"/>
    </row>
    <row r="35" spans="1:10">
      <c r="A35" s="68"/>
      <c r="B35" s="67"/>
      <c r="C35" s="67"/>
      <c r="D35" s="67"/>
      <c r="E35" s="67"/>
      <c r="F35" s="67"/>
      <c r="G35" s="67"/>
      <c r="H35" s="67"/>
      <c r="I35" s="67"/>
      <c r="J35" s="86"/>
    </row>
    <row r="36" spans="1:10" ht="14.25">
      <c r="A36" s="93" t="s">
        <v>79</v>
      </c>
      <c r="B36" s="67"/>
      <c r="C36" s="67"/>
      <c r="D36" s="67"/>
      <c r="E36" s="67"/>
      <c r="F36" s="264" t="str">
        <f>IF('EMP-02'!C13="","",'EMP-02'!C13)</f>
        <v/>
      </c>
      <c r="G36" s="265"/>
      <c r="H36" s="265"/>
      <c r="I36" s="265"/>
      <c r="J36" s="266"/>
    </row>
    <row r="37" spans="1:10">
      <c r="A37" s="65"/>
      <c r="B37" s="64"/>
      <c r="C37" s="64"/>
      <c r="D37" s="64"/>
      <c r="E37" s="64"/>
      <c r="F37" s="64"/>
      <c r="G37" s="64"/>
      <c r="H37" s="64"/>
      <c r="I37" s="64"/>
      <c r="J37" s="99"/>
    </row>
    <row r="38" spans="1:10">
      <c r="A38" s="68"/>
      <c r="B38" s="67"/>
      <c r="C38" s="67"/>
      <c r="D38" s="67"/>
      <c r="E38" s="67"/>
      <c r="F38" s="67"/>
      <c r="G38" s="67"/>
      <c r="H38" s="67"/>
      <c r="I38" s="67"/>
      <c r="J38" s="86"/>
    </row>
    <row r="39" spans="1:10">
      <c r="A39" s="98"/>
      <c r="B39" s="91"/>
      <c r="C39" s="91"/>
      <c r="D39" s="91"/>
      <c r="E39" s="91"/>
      <c r="F39" s="91"/>
      <c r="G39" s="91"/>
      <c r="H39" s="91"/>
      <c r="I39" s="91"/>
      <c r="J39" s="92"/>
    </row>
    <row r="40" spans="1:10" s="97" customFormat="1" ht="14.25">
      <c r="A40" s="96" t="s">
        <v>78</v>
      </c>
      <c r="B40" s="95"/>
      <c r="C40" s="95"/>
      <c r="D40" s="95"/>
      <c r="E40" s="95"/>
      <c r="F40" s="95"/>
      <c r="G40" s="95"/>
      <c r="H40" s="267"/>
      <c r="I40" s="268"/>
      <c r="J40" s="269"/>
    </row>
    <row r="41" spans="1:10" ht="12.75" customHeight="1">
      <c r="A41" s="96"/>
      <c r="B41" s="95"/>
      <c r="C41" s="95"/>
      <c r="D41" s="95"/>
      <c r="E41" s="95"/>
      <c r="F41" s="95"/>
      <c r="G41" s="95"/>
      <c r="H41" s="95"/>
      <c r="I41" s="95"/>
      <c r="J41" s="94"/>
    </row>
    <row r="42" spans="1:10" ht="14.25">
      <c r="A42" s="93" t="s">
        <v>77</v>
      </c>
      <c r="B42" s="67"/>
      <c r="C42" s="67"/>
      <c r="D42" s="67"/>
      <c r="E42" s="67"/>
      <c r="F42" s="67"/>
      <c r="G42" s="67"/>
      <c r="H42" s="67"/>
      <c r="I42" s="67"/>
      <c r="J42" s="86"/>
    </row>
    <row r="43" spans="1:10" ht="14.25">
      <c r="A43" s="93" t="s">
        <v>76</v>
      </c>
      <c r="B43" s="67"/>
      <c r="C43" s="67"/>
      <c r="D43" s="67"/>
      <c r="E43" s="67"/>
      <c r="F43" s="67"/>
      <c r="G43" s="67"/>
      <c r="H43" s="67"/>
      <c r="I43" s="67"/>
      <c r="J43" s="86"/>
    </row>
    <row r="44" spans="1:10">
      <c r="A44" s="68"/>
      <c r="B44" s="67"/>
      <c r="C44" s="67"/>
      <c r="D44" s="67"/>
      <c r="E44" s="67"/>
      <c r="F44" s="67"/>
      <c r="G44" s="67"/>
      <c r="H44" s="67"/>
      <c r="I44" s="67"/>
      <c r="J44" s="86"/>
    </row>
    <row r="45" spans="1:10">
      <c r="A45" s="90" t="s">
        <v>75</v>
      </c>
      <c r="B45" s="89"/>
      <c r="C45" s="92"/>
      <c r="D45" s="90" t="s">
        <v>74</v>
      </c>
      <c r="E45" s="91"/>
      <c r="F45" s="88"/>
      <c r="G45" s="90" t="s">
        <v>73</v>
      </c>
      <c r="H45" s="89"/>
      <c r="I45" s="88"/>
      <c r="J45" s="88" t="s">
        <v>72</v>
      </c>
    </row>
    <row r="46" spans="1:10">
      <c r="A46" s="85" t="s">
        <v>1</v>
      </c>
      <c r="B46" s="87"/>
      <c r="C46" s="86"/>
      <c r="D46" s="85" t="s">
        <v>71</v>
      </c>
      <c r="E46" s="67"/>
      <c r="F46" s="84"/>
      <c r="G46" s="83" t="s">
        <v>70</v>
      </c>
      <c r="H46" s="82"/>
      <c r="I46" s="81"/>
      <c r="J46" s="81" t="s">
        <v>69</v>
      </c>
    </row>
    <row r="47" spans="1:10">
      <c r="A47" s="270">
        <f>'EMP-02'!J17</f>
        <v>0</v>
      </c>
      <c r="B47" s="271"/>
      <c r="C47" s="272"/>
      <c r="D47" s="276">
        <f>'EMP-02'!H17</f>
        <v>0</v>
      </c>
      <c r="E47" s="277"/>
      <c r="F47" s="278"/>
      <c r="G47" s="276">
        <f>'EMP-02'!K17</f>
        <v>0</v>
      </c>
      <c r="H47" s="277"/>
      <c r="I47" s="278"/>
      <c r="J47" s="282">
        <f>SUM('EMP-02a'!A47:I48)</f>
        <v>0</v>
      </c>
    </row>
    <row r="48" spans="1:10">
      <c r="A48" s="273"/>
      <c r="B48" s="274"/>
      <c r="C48" s="275"/>
      <c r="D48" s="279"/>
      <c r="E48" s="280"/>
      <c r="F48" s="281"/>
      <c r="G48" s="279"/>
      <c r="H48" s="280"/>
      <c r="I48" s="281"/>
      <c r="J48" s="283"/>
    </row>
    <row r="49" spans="1:10">
      <c r="A49" s="73" t="s">
        <v>68</v>
      </c>
      <c r="B49" s="76"/>
      <c r="D49" s="80" t="s">
        <v>67</v>
      </c>
      <c r="F49" s="76"/>
      <c r="G49" s="79" t="s">
        <v>67</v>
      </c>
      <c r="H49" s="76"/>
      <c r="I49" s="76"/>
      <c r="J49" s="78"/>
    </row>
    <row r="50" spans="1:10">
      <c r="A50" s="77" t="s">
        <v>66</v>
      </c>
      <c r="B50" s="76"/>
      <c r="C50" s="76"/>
      <c r="D50" s="76"/>
      <c r="E50" s="67"/>
      <c r="F50" s="67"/>
      <c r="G50" s="67"/>
      <c r="H50" s="67"/>
      <c r="I50" s="67"/>
      <c r="J50" s="66"/>
    </row>
    <row r="51" spans="1:10">
      <c r="A51" s="68"/>
      <c r="B51" s="67"/>
      <c r="C51" s="67"/>
      <c r="D51" s="67"/>
      <c r="E51" s="67"/>
      <c r="F51" s="67"/>
      <c r="G51" s="67"/>
      <c r="H51" s="67"/>
      <c r="I51" s="67"/>
      <c r="J51" s="66"/>
    </row>
    <row r="52" spans="1:10">
      <c r="A52" s="68"/>
      <c r="B52" s="67"/>
      <c r="C52" s="67"/>
      <c r="D52" s="67"/>
      <c r="E52" s="67"/>
      <c r="F52" s="67"/>
      <c r="G52" s="67"/>
      <c r="H52" s="67"/>
      <c r="I52" s="67"/>
      <c r="J52" s="66"/>
    </row>
    <row r="53" spans="1:10">
      <c r="A53" s="68"/>
      <c r="B53" s="67"/>
      <c r="C53" s="67"/>
      <c r="D53" s="67"/>
      <c r="E53" s="67"/>
      <c r="F53" s="67"/>
      <c r="G53" s="67"/>
      <c r="H53" s="75"/>
      <c r="I53" s="74"/>
      <c r="J53" s="66"/>
    </row>
    <row r="54" spans="1:10">
      <c r="A54" s="68"/>
      <c r="B54" s="67"/>
      <c r="C54" s="67"/>
      <c r="D54" s="257" t="s">
        <v>65</v>
      </c>
      <c r="E54" s="257"/>
      <c r="F54" s="257"/>
      <c r="G54" s="257"/>
      <c r="H54" s="73"/>
      <c r="I54" s="72"/>
      <c r="J54" s="66"/>
    </row>
    <row r="55" spans="1:10">
      <c r="A55" s="68"/>
      <c r="B55" s="67"/>
      <c r="C55" s="67"/>
      <c r="D55" s="257"/>
      <c r="E55" s="257"/>
      <c r="F55" s="257"/>
      <c r="G55" s="257"/>
      <c r="H55" s="73"/>
      <c r="I55" s="72"/>
      <c r="J55" s="66"/>
    </row>
    <row r="56" spans="1:10">
      <c r="A56" s="68"/>
      <c r="B56" s="67"/>
      <c r="C56" s="67"/>
      <c r="D56" s="257"/>
      <c r="E56" s="257"/>
      <c r="F56" s="257"/>
      <c r="G56" s="257"/>
      <c r="H56" s="70"/>
      <c r="I56" s="69"/>
      <c r="J56" s="66"/>
    </row>
    <row r="57" spans="1:10">
      <c r="A57" s="68"/>
      <c r="B57" s="67"/>
      <c r="C57" s="67"/>
      <c r="D57" s="67"/>
      <c r="E57" s="67"/>
      <c r="F57" s="67"/>
      <c r="G57" s="67"/>
      <c r="H57" s="67"/>
      <c r="I57" s="67"/>
      <c r="J57" s="66"/>
    </row>
    <row r="58" spans="1:10">
      <c r="A58" s="65"/>
      <c r="B58" s="64"/>
      <c r="C58" s="64"/>
      <c r="D58" s="64"/>
      <c r="E58" s="64"/>
      <c r="F58" s="64"/>
      <c r="G58" s="64"/>
      <c r="H58" s="64"/>
      <c r="I58" s="64"/>
      <c r="J58" s="63"/>
    </row>
  </sheetData>
  <mergeCells count="10">
    <mergeCell ref="D54:G56"/>
    <mergeCell ref="B3:J3"/>
    <mergeCell ref="A4:J4"/>
    <mergeCell ref="F34:J34"/>
    <mergeCell ref="F36:J36"/>
    <mergeCell ref="H40:J40"/>
    <mergeCell ref="A47:C48"/>
    <mergeCell ref="D47:F48"/>
    <mergeCell ref="G47:I48"/>
    <mergeCell ref="J47:J48"/>
  </mergeCells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6"/>
  <sheetViews>
    <sheetView zoomScale="85" zoomScaleNormal="85" zoomScaleSheetLayoutView="100" workbookViewId="0">
      <selection activeCell="Y17" sqref="Y17"/>
    </sheetView>
  </sheetViews>
  <sheetFormatPr defaultRowHeight="21.75" customHeight="1"/>
  <cols>
    <col min="1" max="1" width="2.7109375" style="113" bestFit="1" customWidth="1"/>
    <col min="2" max="2" width="2.28515625" style="113" bestFit="1" customWidth="1"/>
    <col min="3" max="3" width="16.42578125" style="113" customWidth="1"/>
    <col min="4" max="4" width="3.42578125" style="113" customWidth="1"/>
    <col min="5" max="5" width="2.7109375" style="113" bestFit="1" customWidth="1"/>
    <col min="6" max="6" width="2.28515625" style="113" bestFit="1" customWidth="1"/>
    <col min="7" max="7" width="16.42578125" style="113" customWidth="1"/>
    <col min="8" max="8" width="3.42578125" style="113" customWidth="1"/>
    <col min="9" max="9" width="2.7109375" style="113" bestFit="1" customWidth="1"/>
    <col min="10" max="10" width="2.28515625" style="113" bestFit="1" customWidth="1"/>
    <col min="11" max="11" width="16.42578125" style="113" customWidth="1"/>
    <col min="12" max="12" width="3.42578125" style="113" customWidth="1"/>
    <col min="13" max="13" width="2.7109375" style="113" bestFit="1" customWidth="1"/>
    <col min="14" max="14" width="2.28515625" style="113" bestFit="1" customWidth="1"/>
    <col min="15" max="15" width="16.42578125" style="113" customWidth="1"/>
    <col min="16" max="16" width="3.42578125" style="113" customWidth="1"/>
    <col min="17" max="17" width="2.7109375" style="113" bestFit="1" customWidth="1"/>
    <col min="18" max="18" width="2.28515625" style="113" bestFit="1" customWidth="1"/>
    <col min="19" max="19" width="16.42578125" style="113" customWidth="1"/>
    <col min="20" max="20" width="3.42578125" style="113" customWidth="1"/>
    <col min="21" max="21" width="2.7109375" style="113" bestFit="1" customWidth="1"/>
    <col min="22" max="22" width="2.28515625" style="113" bestFit="1" customWidth="1"/>
    <col min="23" max="23" width="16.42578125" style="113" customWidth="1"/>
    <col min="24" max="24" width="3.42578125" style="113" customWidth="1"/>
    <col min="25" max="25" width="2.7109375" style="113" bestFit="1" customWidth="1"/>
    <col min="26" max="26" width="2.28515625" style="113" bestFit="1" customWidth="1"/>
    <col min="27" max="27" width="16.42578125" style="113" customWidth="1"/>
    <col min="28" max="28" width="3.42578125" style="113" customWidth="1"/>
    <col min="29" max="29" width="2.7109375" style="113" bestFit="1" customWidth="1"/>
    <col min="30" max="30" width="2.28515625" style="113" bestFit="1" customWidth="1"/>
    <col min="31" max="31" width="16.42578125" style="113" customWidth="1"/>
    <col min="32" max="32" width="3.42578125" style="113" customWidth="1"/>
    <col min="33" max="33" width="2.7109375" style="113" bestFit="1" customWidth="1"/>
    <col min="34" max="34" width="2.28515625" style="113" bestFit="1" customWidth="1"/>
    <col min="35" max="35" width="16.42578125" style="113" customWidth="1"/>
    <col min="36" max="36" width="3.42578125" style="113" customWidth="1"/>
    <col min="37" max="37" width="2.7109375" style="113" bestFit="1" customWidth="1"/>
    <col min="38" max="38" width="2.28515625" style="113" bestFit="1" customWidth="1"/>
    <col min="39" max="39" width="16.42578125" style="113" customWidth="1"/>
    <col min="40" max="40" width="3.42578125" style="113" customWidth="1"/>
    <col min="41" max="41" width="2.7109375" style="113" bestFit="1" customWidth="1"/>
    <col min="42" max="42" width="2.28515625" style="113" bestFit="1" customWidth="1"/>
    <col min="43" max="43" width="16.42578125" style="113" customWidth="1"/>
    <col min="44" max="44" width="3.42578125" style="113" customWidth="1"/>
    <col min="45" max="45" width="2.7109375" style="113" bestFit="1" customWidth="1"/>
    <col min="46" max="46" width="2.28515625" style="113" bestFit="1" customWidth="1"/>
    <col min="47" max="47" width="16.42578125" style="113" customWidth="1"/>
    <col min="48" max="256" width="9.140625" style="113"/>
    <col min="257" max="257" width="2.7109375" style="113" bestFit="1" customWidth="1"/>
    <col min="258" max="258" width="2.28515625" style="113" bestFit="1" customWidth="1"/>
    <col min="259" max="259" width="16.42578125" style="113" customWidth="1"/>
    <col min="260" max="260" width="3.42578125" style="113" customWidth="1"/>
    <col min="261" max="261" width="2.7109375" style="113" bestFit="1" customWidth="1"/>
    <col min="262" max="262" width="2.28515625" style="113" bestFit="1" customWidth="1"/>
    <col min="263" max="263" width="16.42578125" style="113" customWidth="1"/>
    <col min="264" max="264" width="3.42578125" style="113" customWidth="1"/>
    <col min="265" max="265" width="2.7109375" style="113" bestFit="1" customWidth="1"/>
    <col min="266" max="266" width="2.28515625" style="113" bestFit="1" customWidth="1"/>
    <col min="267" max="267" width="16.42578125" style="113" customWidth="1"/>
    <col min="268" max="268" width="3.42578125" style="113" customWidth="1"/>
    <col min="269" max="269" width="2.7109375" style="113" bestFit="1" customWidth="1"/>
    <col min="270" max="270" width="2.28515625" style="113" bestFit="1" customWidth="1"/>
    <col min="271" max="271" width="16.42578125" style="113" customWidth="1"/>
    <col min="272" max="272" width="3.42578125" style="113" customWidth="1"/>
    <col min="273" max="273" width="2.7109375" style="113" bestFit="1" customWidth="1"/>
    <col min="274" max="274" width="2.28515625" style="113" bestFit="1" customWidth="1"/>
    <col min="275" max="275" width="16.42578125" style="113" customWidth="1"/>
    <col min="276" max="276" width="3.42578125" style="113" customWidth="1"/>
    <col min="277" max="277" width="2.7109375" style="113" bestFit="1" customWidth="1"/>
    <col min="278" max="278" width="2.28515625" style="113" bestFit="1" customWidth="1"/>
    <col min="279" max="279" width="16.42578125" style="113" customWidth="1"/>
    <col min="280" max="280" width="3.42578125" style="113" customWidth="1"/>
    <col min="281" max="281" width="2.7109375" style="113" bestFit="1" customWidth="1"/>
    <col min="282" max="282" width="2.28515625" style="113" bestFit="1" customWidth="1"/>
    <col min="283" max="283" width="16.42578125" style="113" customWidth="1"/>
    <col min="284" max="284" width="3.42578125" style="113" customWidth="1"/>
    <col min="285" max="285" width="2.7109375" style="113" bestFit="1" customWidth="1"/>
    <col min="286" max="286" width="2.28515625" style="113" bestFit="1" customWidth="1"/>
    <col min="287" max="287" width="16.42578125" style="113" customWidth="1"/>
    <col min="288" max="288" width="3.42578125" style="113" customWidth="1"/>
    <col min="289" max="289" width="2.7109375" style="113" bestFit="1" customWidth="1"/>
    <col min="290" max="290" width="2.28515625" style="113" bestFit="1" customWidth="1"/>
    <col min="291" max="291" width="16.42578125" style="113" customWidth="1"/>
    <col min="292" max="292" width="3.42578125" style="113" customWidth="1"/>
    <col min="293" max="293" width="2.7109375" style="113" bestFit="1" customWidth="1"/>
    <col min="294" max="294" width="2.28515625" style="113" bestFit="1" customWidth="1"/>
    <col min="295" max="295" width="16.42578125" style="113" customWidth="1"/>
    <col min="296" max="296" width="3.42578125" style="113" customWidth="1"/>
    <col min="297" max="297" width="2.7109375" style="113" bestFit="1" customWidth="1"/>
    <col min="298" max="298" width="2.28515625" style="113" bestFit="1" customWidth="1"/>
    <col min="299" max="299" width="16.42578125" style="113" customWidth="1"/>
    <col min="300" max="300" width="3.42578125" style="113" customWidth="1"/>
    <col min="301" max="301" width="2.7109375" style="113" bestFit="1" customWidth="1"/>
    <col min="302" max="302" width="2.28515625" style="113" bestFit="1" customWidth="1"/>
    <col min="303" max="303" width="16.42578125" style="113" customWidth="1"/>
    <col min="304" max="512" width="9.140625" style="113"/>
    <col min="513" max="513" width="2.7109375" style="113" bestFit="1" customWidth="1"/>
    <col min="514" max="514" width="2.28515625" style="113" bestFit="1" customWidth="1"/>
    <col min="515" max="515" width="16.42578125" style="113" customWidth="1"/>
    <col min="516" max="516" width="3.42578125" style="113" customWidth="1"/>
    <col min="517" max="517" width="2.7109375" style="113" bestFit="1" customWidth="1"/>
    <col min="518" max="518" width="2.28515625" style="113" bestFit="1" customWidth="1"/>
    <col min="519" max="519" width="16.42578125" style="113" customWidth="1"/>
    <col min="520" max="520" width="3.42578125" style="113" customWidth="1"/>
    <col min="521" max="521" width="2.7109375" style="113" bestFit="1" customWidth="1"/>
    <col min="522" max="522" width="2.28515625" style="113" bestFit="1" customWidth="1"/>
    <col min="523" max="523" width="16.42578125" style="113" customWidth="1"/>
    <col min="524" max="524" width="3.42578125" style="113" customWidth="1"/>
    <col min="525" max="525" width="2.7109375" style="113" bestFit="1" customWidth="1"/>
    <col min="526" max="526" width="2.28515625" style="113" bestFit="1" customWidth="1"/>
    <col min="527" max="527" width="16.42578125" style="113" customWidth="1"/>
    <col min="528" max="528" width="3.42578125" style="113" customWidth="1"/>
    <col min="529" max="529" width="2.7109375" style="113" bestFit="1" customWidth="1"/>
    <col min="530" max="530" width="2.28515625" style="113" bestFit="1" customWidth="1"/>
    <col min="531" max="531" width="16.42578125" style="113" customWidth="1"/>
    <col min="532" max="532" width="3.42578125" style="113" customWidth="1"/>
    <col min="533" max="533" width="2.7109375" style="113" bestFit="1" customWidth="1"/>
    <col min="534" max="534" width="2.28515625" style="113" bestFit="1" customWidth="1"/>
    <col min="535" max="535" width="16.42578125" style="113" customWidth="1"/>
    <col min="536" max="536" width="3.42578125" style="113" customWidth="1"/>
    <col min="537" max="537" width="2.7109375" style="113" bestFit="1" customWidth="1"/>
    <col min="538" max="538" width="2.28515625" style="113" bestFit="1" customWidth="1"/>
    <col min="539" max="539" width="16.42578125" style="113" customWidth="1"/>
    <col min="540" max="540" width="3.42578125" style="113" customWidth="1"/>
    <col min="541" max="541" width="2.7109375" style="113" bestFit="1" customWidth="1"/>
    <col min="542" max="542" width="2.28515625" style="113" bestFit="1" customWidth="1"/>
    <col min="543" max="543" width="16.42578125" style="113" customWidth="1"/>
    <col min="544" max="544" width="3.42578125" style="113" customWidth="1"/>
    <col min="545" max="545" width="2.7109375" style="113" bestFit="1" customWidth="1"/>
    <col min="546" max="546" width="2.28515625" style="113" bestFit="1" customWidth="1"/>
    <col min="547" max="547" width="16.42578125" style="113" customWidth="1"/>
    <col min="548" max="548" width="3.42578125" style="113" customWidth="1"/>
    <col min="549" max="549" width="2.7109375" style="113" bestFit="1" customWidth="1"/>
    <col min="550" max="550" width="2.28515625" style="113" bestFit="1" customWidth="1"/>
    <col min="551" max="551" width="16.42578125" style="113" customWidth="1"/>
    <col min="552" max="552" width="3.42578125" style="113" customWidth="1"/>
    <col min="553" max="553" width="2.7109375" style="113" bestFit="1" customWidth="1"/>
    <col min="554" max="554" width="2.28515625" style="113" bestFit="1" customWidth="1"/>
    <col min="555" max="555" width="16.42578125" style="113" customWidth="1"/>
    <col min="556" max="556" width="3.42578125" style="113" customWidth="1"/>
    <col min="557" max="557" width="2.7109375" style="113" bestFit="1" customWidth="1"/>
    <col min="558" max="558" width="2.28515625" style="113" bestFit="1" customWidth="1"/>
    <col min="559" max="559" width="16.42578125" style="113" customWidth="1"/>
    <col min="560" max="768" width="9.140625" style="113"/>
    <col min="769" max="769" width="2.7109375" style="113" bestFit="1" customWidth="1"/>
    <col min="770" max="770" width="2.28515625" style="113" bestFit="1" customWidth="1"/>
    <col min="771" max="771" width="16.42578125" style="113" customWidth="1"/>
    <col min="772" max="772" width="3.42578125" style="113" customWidth="1"/>
    <col min="773" max="773" width="2.7109375" style="113" bestFit="1" customWidth="1"/>
    <col min="774" max="774" width="2.28515625" style="113" bestFit="1" customWidth="1"/>
    <col min="775" max="775" width="16.42578125" style="113" customWidth="1"/>
    <col min="776" max="776" width="3.42578125" style="113" customWidth="1"/>
    <col min="777" max="777" width="2.7109375" style="113" bestFit="1" customWidth="1"/>
    <col min="778" max="778" width="2.28515625" style="113" bestFit="1" customWidth="1"/>
    <col min="779" max="779" width="16.42578125" style="113" customWidth="1"/>
    <col min="780" max="780" width="3.42578125" style="113" customWidth="1"/>
    <col min="781" max="781" width="2.7109375" style="113" bestFit="1" customWidth="1"/>
    <col min="782" max="782" width="2.28515625" style="113" bestFit="1" customWidth="1"/>
    <col min="783" max="783" width="16.42578125" style="113" customWidth="1"/>
    <col min="784" max="784" width="3.42578125" style="113" customWidth="1"/>
    <col min="785" max="785" width="2.7109375" style="113" bestFit="1" customWidth="1"/>
    <col min="786" max="786" width="2.28515625" style="113" bestFit="1" customWidth="1"/>
    <col min="787" max="787" width="16.42578125" style="113" customWidth="1"/>
    <col min="788" max="788" width="3.42578125" style="113" customWidth="1"/>
    <col min="789" max="789" width="2.7109375" style="113" bestFit="1" customWidth="1"/>
    <col min="790" max="790" width="2.28515625" style="113" bestFit="1" customWidth="1"/>
    <col min="791" max="791" width="16.42578125" style="113" customWidth="1"/>
    <col min="792" max="792" width="3.42578125" style="113" customWidth="1"/>
    <col min="793" max="793" width="2.7109375" style="113" bestFit="1" customWidth="1"/>
    <col min="794" max="794" width="2.28515625" style="113" bestFit="1" customWidth="1"/>
    <col min="795" max="795" width="16.42578125" style="113" customWidth="1"/>
    <col min="796" max="796" width="3.42578125" style="113" customWidth="1"/>
    <col min="797" max="797" width="2.7109375" style="113" bestFit="1" customWidth="1"/>
    <col min="798" max="798" width="2.28515625" style="113" bestFit="1" customWidth="1"/>
    <col min="799" max="799" width="16.42578125" style="113" customWidth="1"/>
    <col min="800" max="800" width="3.42578125" style="113" customWidth="1"/>
    <col min="801" max="801" width="2.7109375" style="113" bestFit="1" customWidth="1"/>
    <col min="802" max="802" width="2.28515625" style="113" bestFit="1" customWidth="1"/>
    <col min="803" max="803" width="16.42578125" style="113" customWidth="1"/>
    <col min="804" max="804" width="3.42578125" style="113" customWidth="1"/>
    <col min="805" max="805" width="2.7109375" style="113" bestFit="1" customWidth="1"/>
    <col min="806" max="806" width="2.28515625" style="113" bestFit="1" customWidth="1"/>
    <col min="807" max="807" width="16.42578125" style="113" customWidth="1"/>
    <col min="808" max="808" width="3.42578125" style="113" customWidth="1"/>
    <col min="809" max="809" width="2.7109375" style="113" bestFit="1" customWidth="1"/>
    <col min="810" max="810" width="2.28515625" style="113" bestFit="1" customWidth="1"/>
    <col min="811" max="811" width="16.42578125" style="113" customWidth="1"/>
    <col min="812" max="812" width="3.42578125" style="113" customWidth="1"/>
    <col min="813" max="813" width="2.7109375" style="113" bestFit="1" customWidth="1"/>
    <col min="814" max="814" width="2.28515625" style="113" bestFit="1" customWidth="1"/>
    <col min="815" max="815" width="16.42578125" style="113" customWidth="1"/>
    <col min="816" max="1024" width="9.140625" style="113"/>
    <col min="1025" max="1025" width="2.7109375" style="113" bestFit="1" customWidth="1"/>
    <col min="1026" max="1026" width="2.28515625" style="113" bestFit="1" customWidth="1"/>
    <col min="1027" max="1027" width="16.42578125" style="113" customWidth="1"/>
    <col min="1028" max="1028" width="3.42578125" style="113" customWidth="1"/>
    <col min="1029" max="1029" width="2.7109375" style="113" bestFit="1" customWidth="1"/>
    <col min="1030" max="1030" width="2.28515625" style="113" bestFit="1" customWidth="1"/>
    <col min="1031" max="1031" width="16.42578125" style="113" customWidth="1"/>
    <col min="1032" max="1032" width="3.42578125" style="113" customWidth="1"/>
    <col min="1033" max="1033" width="2.7109375" style="113" bestFit="1" customWidth="1"/>
    <col min="1034" max="1034" width="2.28515625" style="113" bestFit="1" customWidth="1"/>
    <col min="1035" max="1035" width="16.42578125" style="113" customWidth="1"/>
    <col min="1036" max="1036" width="3.42578125" style="113" customWidth="1"/>
    <col min="1037" max="1037" width="2.7109375" style="113" bestFit="1" customWidth="1"/>
    <col min="1038" max="1038" width="2.28515625" style="113" bestFit="1" customWidth="1"/>
    <col min="1039" max="1039" width="16.42578125" style="113" customWidth="1"/>
    <col min="1040" max="1040" width="3.42578125" style="113" customWidth="1"/>
    <col min="1041" max="1041" width="2.7109375" style="113" bestFit="1" customWidth="1"/>
    <col min="1042" max="1042" width="2.28515625" style="113" bestFit="1" customWidth="1"/>
    <col min="1043" max="1043" width="16.42578125" style="113" customWidth="1"/>
    <col min="1044" max="1044" width="3.42578125" style="113" customWidth="1"/>
    <col min="1045" max="1045" width="2.7109375" style="113" bestFit="1" customWidth="1"/>
    <col min="1046" max="1046" width="2.28515625" style="113" bestFit="1" customWidth="1"/>
    <col min="1047" max="1047" width="16.42578125" style="113" customWidth="1"/>
    <col min="1048" max="1048" width="3.42578125" style="113" customWidth="1"/>
    <col min="1049" max="1049" width="2.7109375" style="113" bestFit="1" customWidth="1"/>
    <col min="1050" max="1050" width="2.28515625" style="113" bestFit="1" customWidth="1"/>
    <col min="1051" max="1051" width="16.42578125" style="113" customWidth="1"/>
    <col min="1052" max="1052" width="3.42578125" style="113" customWidth="1"/>
    <col min="1053" max="1053" width="2.7109375" style="113" bestFit="1" customWidth="1"/>
    <col min="1054" max="1054" width="2.28515625" style="113" bestFit="1" customWidth="1"/>
    <col min="1055" max="1055" width="16.42578125" style="113" customWidth="1"/>
    <col min="1056" max="1056" width="3.42578125" style="113" customWidth="1"/>
    <col min="1057" max="1057" width="2.7109375" style="113" bestFit="1" customWidth="1"/>
    <col min="1058" max="1058" width="2.28515625" style="113" bestFit="1" customWidth="1"/>
    <col min="1059" max="1059" width="16.42578125" style="113" customWidth="1"/>
    <col min="1060" max="1060" width="3.42578125" style="113" customWidth="1"/>
    <col min="1061" max="1061" width="2.7109375" style="113" bestFit="1" customWidth="1"/>
    <col min="1062" max="1062" width="2.28515625" style="113" bestFit="1" customWidth="1"/>
    <col min="1063" max="1063" width="16.42578125" style="113" customWidth="1"/>
    <col min="1064" max="1064" width="3.42578125" style="113" customWidth="1"/>
    <col min="1065" max="1065" width="2.7109375" style="113" bestFit="1" customWidth="1"/>
    <col min="1066" max="1066" width="2.28515625" style="113" bestFit="1" customWidth="1"/>
    <col min="1067" max="1067" width="16.42578125" style="113" customWidth="1"/>
    <col min="1068" max="1068" width="3.42578125" style="113" customWidth="1"/>
    <col min="1069" max="1069" width="2.7109375" style="113" bestFit="1" customWidth="1"/>
    <col min="1070" max="1070" width="2.28515625" style="113" bestFit="1" customWidth="1"/>
    <col min="1071" max="1071" width="16.42578125" style="113" customWidth="1"/>
    <col min="1072" max="1280" width="9.140625" style="113"/>
    <col min="1281" max="1281" width="2.7109375" style="113" bestFit="1" customWidth="1"/>
    <col min="1282" max="1282" width="2.28515625" style="113" bestFit="1" customWidth="1"/>
    <col min="1283" max="1283" width="16.42578125" style="113" customWidth="1"/>
    <col min="1284" max="1284" width="3.42578125" style="113" customWidth="1"/>
    <col min="1285" max="1285" width="2.7109375" style="113" bestFit="1" customWidth="1"/>
    <col min="1286" max="1286" width="2.28515625" style="113" bestFit="1" customWidth="1"/>
    <col min="1287" max="1287" width="16.42578125" style="113" customWidth="1"/>
    <col min="1288" max="1288" width="3.42578125" style="113" customWidth="1"/>
    <col min="1289" max="1289" width="2.7109375" style="113" bestFit="1" customWidth="1"/>
    <col min="1290" max="1290" width="2.28515625" style="113" bestFit="1" customWidth="1"/>
    <col min="1291" max="1291" width="16.42578125" style="113" customWidth="1"/>
    <col min="1292" max="1292" width="3.42578125" style="113" customWidth="1"/>
    <col min="1293" max="1293" width="2.7109375" style="113" bestFit="1" customWidth="1"/>
    <col min="1294" max="1294" width="2.28515625" style="113" bestFit="1" customWidth="1"/>
    <col min="1295" max="1295" width="16.42578125" style="113" customWidth="1"/>
    <col min="1296" max="1296" width="3.42578125" style="113" customWidth="1"/>
    <col min="1297" max="1297" width="2.7109375" style="113" bestFit="1" customWidth="1"/>
    <col min="1298" max="1298" width="2.28515625" style="113" bestFit="1" customWidth="1"/>
    <col min="1299" max="1299" width="16.42578125" style="113" customWidth="1"/>
    <col min="1300" max="1300" width="3.42578125" style="113" customWidth="1"/>
    <col min="1301" max="1301" width="2.7109375" style="113" bestFit="1" customWidth="1"/>
    <col min="1302" max="1302" width="2.28515625" style="113" bestFit="1" customWidth="1"/>
    <col min="1303" max="1303" width="16.42578125" style="113" customWidth="1"/>
    <col min="1304" max="1304" width="3.42578125" style="113" customWidth="1"/>
    <col min="1305" max="1305" width="2.7109375" style="113" bestFit="1" customWidth="1"/>
    <col min="1306" max="1306" width="2.28515625" style="113" bestFit="1" customWidth="1"/>
    <col min="1307" max="1307" width="16.42578125" style="113" customWidth="1"/>
    <col min="1308" max="1308" width="3.42578125" style="113" customWidth="1"/>
    <col min="1309" max="1309" width="2.7109375" style="113" bestFit="1" customWidth="1"/>
    <col min="1310" max="1310" width="2.28515625" style="113" bestFit="1" customWidth="1"/>
    <col min="1311" max="1311" width="16.42578125" style="113" customWidth="1"/>
    <col min="1312" max="1312" width="3.42578125" style="113" customWidth="1"/>
    <col min="1313" max="1313" width="2.7109375" style="113" bestFit="1" customWidth="1"/>
    <col min="1314" max="1314" width="2.28515625" style="113" bestFit="1" customWidth="1"/>
    <col min="1315" max="1315" width="16.42578125" style="113" customWidth="1"/>
    <col min="1316" max="1316" width="3.42578125" style="113" customWidth="1"/>
    <col min="1317" max="1317" width="2.7109375" style="113" bestFit="1" customWidth="1"/>
    <col min="1318" max="1318" width="2.28515625" style="113" bestFit="1" customWidth="1"/>
    <col min="1319" max="1319" width="16.42578125" style="113" customWidth="1"/>
    <col min="1320" max="1320" width="3.42578125" style="113" customWidth="1"/>
    <col min="1321" max="1321" width="2.7109375" style="113" bestFit="1" customWidth="1"/>
    <col min="1322" max="1322" width="2.28515625" style="113" bestFit="1" customWidth="1"/>
    <col min="1323" max="1323" width="16.42578125" style="113" customWidth="1"/>
    <col min="1324" max="1324" width="3.42578125" style="113" customWidth="1"/>
    <col min="1325" max="1325" width="2.7109375" style="113" bestFit="1" customWidth="1"/>
    <col min="1326" max="1326" width="2.28515625" style="113" bestFit="1" customWidth="1"/>
    <col min="1327" max="1327" width="16.42578125" style="113" customWidth="1"/>
    <col min="1328" max="1536" width="9.140625" style="113"/>
    <col min="1537" max="1537" width="2.7109375" style="113" bestFit="1" customWidth="1"/>
    <col min="1538" max="1538" width="2.28515625" style="113" bestFit="1" customWidth="1"/>
    <col min="1539" max="1539" width="16.42578125" style="113" customWidth="1"/>
    <col min="1540" max="1540" width="3.42578125" style="113" customWidth="1"/>
    <col min="1541" max="1541" width="2.7109375" style="113" bestFit="1" customWidth="1"/>
    <col min="1542" max="1542" width="2.28515625" style="113" bestFit="1" customWidth="1"/>
    <col min="1543" max="1543" width="16.42578125" style="113" customWidth="1"/>
    <col min="1544" max="1544" width="3.42578125" style="113" customWidth="1"/>
    <col min="1545" max="1545" width="2.7109375" style="113" bestFit="1" customWidth="1"/>
    <col min="1546" max="1546" width="2.28515625" style="113" bestFit="1" customWidth="1"/>
    <col min="1547" max="1547" width="16.42578125" style="113" customWidth="1"/>
    <col min="1548" max="1548" width="3.42578125" style="113" customWidth="1"/>
    <col min="1549" max="1549" width="2.7109375" style="113" bestFit="1" customWidth="1"/>
    <col min="1550" max="1550" width="2.28515625" style="113" bestFit="1" customWidth="1"/>
    <col min="1551" max="1551" width="16.42578125" style="113" customWidth="1"/>
    <col min="1552" max="1552" width="3.42578125" style="113" customWidth="1"/>
    <col min="1553" max="1553" width="2.7109375" style="113" bestFit="1" customWidth="1"/>
    <col min="1554" max="1554" width="2.28515625" style="113" bestFit="1" customWidth="1"/>
    <col min="1555" max="1555" width="16.42578125" style="113" customWidth="1"/>
    <col min="1556" max="1556" width="3.42578125" style="113" customWidth="1"/>
    <col min="1557" max="1557" width="2.7109375" style="113" bestFit="1" customWidth="1"/>
    <col min="1558" max="1558" width="2.28515625" style="113" bestFit="1" customWidth="1"/>
    <col min="1559" max="1559" width="16.42578125" style="113" customWidth="1"/>
    <col min="1560" max="1560" width="3.42578125" style="113" customWidth="1"/>
    <col min="1561" max="1561" width="2.7109375" style="113" bestFit="1" customWidth="1"/>
    <col min="1562" max="1562" width="2.28515625" style="113" bestFit="1" customWidth="1"/>
    <col min="1563" max="1563" width="16.42578125" style="113" customWidth="1"/>
    <col min="1564" max="1564" width="3.42578125" style="113" customWidth="1"/>
    <col min="1565" max="1565" width="2.7109375" style="113" bestFit="1" customWidth="1"/>
    <col min="1566" max="1566" width="2.28515625" style="113" bestFit="1" customWidth="1"/>
    <col min="1567" max="1567" width="16.42578125" style="113" customWidth="1"/>
    <col min="1568" max="1568" width="3.42578125" style="113" customWidth="1"/>
    <col min="1569" max="1569" width="2.7109375" style="113" bestFit="1" customWidth="1"/>
    <col min="1570" max="1570" width="2.28515625" style="113" bestFit="1" customWidth="1"/>
    <col min="1571" max="1571" width="16.42578125" style="113" customWidth="1"/>
    <col min="1572" max="1572" width="3.42578125" style="113" customWidth="1"/>
    <col min="1573" max="1573" width="2.7109375" style="113" bestFit="1" customWidth="1"/>
    <col min="1574" max="1574" width="2.28515625" style="113" bestFit="1" customWidth="1"/>
    <col min="1575" max="1575" width="16.42578125" style="113" customWidth="1"/>
    <col min="1576" max="1576" width="3.42578125" style="113" customWidth="1"/>
    <col min="1577" max="1577" width="2.7109375" style="113" bestFit="1" customWidth="1"/>
    <col min="1578" max="1578" width="2.28515625" style="113" bestFit="1" customWidth="1"/>
    <col min="1579" max="1579" width="16.42578125" style="113" customWidth="1"/>
    <col min="1580" max="1580" width="3.42578125" style="113" customWidth="1"/>
    <col min="1581" max="1581" width="2.7109375" style="113" bestFit="1" customWidth="1"/>
    <col min="1582" max="1582" width="2.28515625" style="113" bestFit="1" customWidth="1"/>
    <col min="1583" max="1583" width="16.42578125" style="113" customWidth="1"/>
    <col min="1584" max="1792" width="9.140625" style="113"/>
    <col min="1793" max="1793" width="2.7109375" style="113" bestFit="1" customWidth="1"/>
    <col min="1794" max="1794" width="2.28515625" style="113" bestFit="1" customWidth="1"/>
    <col min="1795" max="1795" width="16.42578125" style="113" customWidth="1"/>
    <col min="1796" max="1796" width="3.42578125" style="113" customWidth="1"/>
    <col min="1797" max="1797" width="2.7109375" style="113" bestFit="1" customWidth="1"/>
    <col min="1798" max="1798" width="2.28515625" style="113" bestFit="1" customWidth="1"/>
    <col min="1799" max="1799" width="16.42578125" style="113" customWidth="1"/>
    <col min="1800" max="1800" width="3.42578125" style="113" customWidth="1"/>
    <col min="1801" max="1801" width="2.7109375" style="113" bestFit="1" customWidth="1"/>
    <col min="1802" max="1802" width="2.28515625" style="113" bestFit="1" customWidth="1"/>
    <col min="1803" max="1803" width="16.42578125" style="113" customWidth="1"/>
    <col min="1804" max="1804" width="3.42578125" style="113" customWidth="1"/>
    <col min="1805" max="1805" width="2.7109375" style="113" bestFit="1" customWidth="1"/>
    <col min="1806" max="1806" width="2.28515625" style="113" bestFit="1" customWidth="1"/>
    <col min="1807" max="1807" width="16.42578125" style="113" customWidth="1"/>
    <col min="1808" max="1808" width="3.42578125" style="113" customWidth="1"/>
    <col min="1809" max="1809" width="2.7109375" style="113" bestFit="1" customWidth="1"/>
    <col min="1810" max="1810" width="2.28515625" style="113" bestFit="1" customWidth="1"/>
    <col min="1811" max="1811" width="16.42578125" style="113" customWidth="1"/>
    <col min="1812" max="1812" width="3.42578125" style="113" customWidth="1"/>
    <col min="1813" max="1813" width="2.7109375" style="113" bestFit="1" customWidth="1"/>
    <col min="1814" max="1814" width="2.28515625" style="113" bestFit="1" customWidth="1"/>
    <col min="1815" max="1815" width="16.42578125" style="113" customWidth="1"/>
    <col min="1816" max="1816" width="3.42578125" style="113" customWidth="1"/>
    <col min="1817" max="1817" width="2.7109375" style="113" bestFit="1" customWidth="1"/>
    <col min="1818" max="1818" width="2.28515625" style="113" bestFit="1" customWidth="1"/>
    <col min="1819" max="1819" width="16.42578125" style="113" customWidth="1"/>
    <col min="1820" max="1820" width="3.42578125" style="113" customWidth="1"/>
    <col min="1821" max="1821" width="2.7109375" style="113" bestFit="1" customWidth="1"/>
    <col min="1822" max="1822" width="2.28515625" style="113" bestFit="1" customWidth="1"/>
    <col min="1823" max="1823" width="16.42578125" style="113" customWidth="1"/>
    <col min="1824" max="1824" width="3.42578125" style="113" customWidth="1"/>
    <col min="1825" max="1825" width="2.7109375" style="113" bestFit="1" customWidth="1"/>
    <col min="1826" max="1826" width="2.28515625" style="113" bestFit="1" customWidth="1"/>
    <col min="1827" max="1827" width="16.42578125" style="113" customWidth="1"/>
    <col min="1828" max="1828" width="3.42578125" style="113" customWidth="1"/>
    <col min="1829" max="1829" width="2.7109375" style="113" bestFit="1" customWidth="1"/>
    <col min="1830" max="1830" width="2.28515625" style="113" bestFit="1" customWidth="1"/>
    <col min="1831" max="1831" width="16.42578125" style="113" customWidth="1"/>
    <col min="1832" max="1832" width="3.42578125" style="113" customWidth="1"/>
    <col min="1833" max="1833" width="2.7109375" style="113" bestFit="1" customWidth="1"/>
    <col min="1834" max="1834" width="2.28515625" style="113" bestFit="1" customWidth="1"/>
    <col min="1835" max="1835" width="16.42578125" style="113" customWidth="1"/>
    <col min="1836" max="1836" width="3.42578125" style="113" customWidth="1"/>
    <col min="1837" max="1837" width="2.7109375" style="113" bestFit="1" customWidth="1"/>
    <col min="1838" max="1838" width="2.28515625" style="113" bestFit="1" customWidth="1"/>
    <col min="1839" max="1839" width="16.42578125" style="113" customWidth="1"/>
    <col min="1840" max="2048" width="9.140625" style="113"/>
    <col min="2049" max="2049" width="2.7109375" style="113" bestFit="1" customWidth="1"/>
    <col min="2050" max="2050" width="2.28515625" style="113" bestFit="1" customWidth="1"/>
    <col min="2051" max="2051" width="16.42578125" style="113" customWidth="1"/>
    <col min="2052" max="2052" width="3.42578125" style="113" customWidth="1"/>
    <col min="2053" max="2053" width="2.7109375" style="113" bestFit="1" customWidth="1"/>
    <col min="2054" max="2054" width="2.28515625" style="113" bestFit="1" customWidth="1"/>
    <col min="2055" max="2055" width="16.42578125" style="113" customWidth="1"/>
    <col min="2056" max="2056" width="3.42578125" style="113" customWidth="1"/>
    <col min="2057" max="2057" width="2.7109375" style="113" bestFit="1" customWidth="1"/>
    <col min="2058" max="2058" width="2.28515625" style="113" bestFit="1" customWidth="1"/>
    <col min="2059" max="2059" width="16.42578125" style="113" customWidth="1"/>
    <col min="2060" max="2060" width="3.42578125" style="113" customWidth="1"/>
    <col min="2061" max="2061" width="2.7109375" style="113" bestFit="1" customWidth="1"/>
    <col min="2062" max="2062" width="2.28515625" style="113" bestFit="1" customWidth="1"/>
    <col min="2063" max="2063" width="16.42578125" style="113" customWidth="1"/>
    <col min="2064" max="2064" width="3.42578125" style="113" customWidth="1"/>
    <col min="2065" max="2065" width="2.7109375" style="113" bestFit="1" customWidth="1"/>
    <col min="2066" max="2066" width="2.28515625" style="113" bestFit="1" customWidth="1"/>
    <col min="2067" max="2067" width="16.42578125" style="113" customWidth="1"/>
    <col min="2068" max="2068" width="3.42578125" style="113" customWidth="1"/>
    <col min="2069" max="2069" width="2.7109375" style="113" bestFit="1" customWidth="1"/>
    <col min="2070" max="2070" width="2.28515625" style="113" bestFit="1" customWidth="1"/>
    <col min="2071" max="2071" width="16.42578125" style="113" customWidth="1"/>
    <col min="2072" max="2072" width="3.42578125" style="113" customWidth="1"/>
    <col min="2073" max="2073" width="2.7109375" style="113" bestFit="1" customWidth="1"/>
    <col min="2074" max="2074" width="2.28515625" style="113" bestFit="1" customWidth="1"/>
    <col min="2075" max="2075" width="16.42578125" style="113" customWidth="1"/>
    <col min="2076" max="2076" width="3.42578125" style="113" customWidth="1"/>
    <col min="2077" max="2077" width="2.7109375" style="113" bestFit="1" customWidth="1"/>
    <col min="2078" max="2078" width="2.28515625" style="113" bestFit="1" customWidth="1"/>
    <col min="2079" max="2079" width="16.42578125" style="113" customWidth="1"/>
    <col min="2080" max="2080" width="3.42578125" style="113" customWidth="1"/>
    <col min="2081" max="2081" width="2.7109375" style="113" bestFit="1" customWidth="1"/>
    <col min="2082" max="2082" width="2.28515625" style="113" bestFit="1" customWidth="1"/>
    <col min="2083" max="2083" width="16.42578125" style="113" customWidth="1"/>
    <col min="2084" max="2084" width="3.42578125" style="113" customWidth="1"/>
    <col min="2085" max="2085" width="2.7109375" style="113" bestFit="1" customWidth="1"/>
    <col min="2086" max="2086" width="2.28515625" style="113" bestFit="1" customWidth="1"/>
    <col min="2087" max="2087" width="16.42578125" style="113" customWidth="1"/>
    <col min="2088" max="2088" width="3.42578125" style="113" customWidth="1"/>
    <col min="2089" max="2089" width="2.7109375" style="113" bestFit="1" customWidth="1"/>
    <col min="2090" max="2090" width="2.28515625" style="113" bestFit="1" customWidth="1"/>
    <col min="2091" max="2091" width="16.42578125" style="113" customWidth="1"/>
    <col min="2092" max="2092" width="3.42578125" style="113" customWidth="1"/>
    <col min="2093" max="2093" width="2.7109375" style="113" bestFit="1" customWidth="1"/>
    <col min="2094" max="2094" width="2.28515625" style="113" bestFit="1" customWidth="1"/>
    <col min="2095" max="2095" width="16.42578125" style="113" customWidth="1"/>
    <col min="2096" max="2304" width="9.140625" style="113"/>
    <col min="2305" max="2305" width="2.7109375" style="113" bestFit="1" customWidth="1"/>
    <col min="2306" max="2306" width="2.28515625" style="113" bestFit="1" customWidth="1"/>
    <col min="2307" max="2307" width="16.42578125" style="113" customWidth="1"/>
    <col min="2308" max="2308" width="3.42578125" style="113" customWidth="1"/>
    <col min="2309" max="2309" width="2.7109375" style="113" bestFit="1" customWidth="1"/>
    <col min="2310" max="2310" width="2.28515625" style="113" bestFit="1" customWidth="1"/>
    <col min="2311" max="2311" width="16.42578125" style="113" customWidth="1"/>
    <col min="2312" max="2312" width="3.42578125" style="113" customWidth="1"/>
    <col min="2313" max="2313" width="2.7109375" style="113" bestFit="1" customWidth="1"/>
    <col min="2314" max="2314" width="2.28515625" style="113" bestFit="1" customWidth="1"/>
    <col min="2315" max="2315" width="16.42578125" style="113" customWidth="1"/>
    <col min="2316" max="2316" width="3.42578125" style="113" customWidth="1"/>
    <col min="2317" max="2317" width="2.7109375" style="113" bestFit="1" customWidth="1"/>
    <col min="2318" max="2318" width="2.28515625" style="113" bestFit="1" customWidth="1"/>
    <col min="2319" max="2319" width="16.42578125" style="113" customWidth="1"/>
    <col min="2320" max="2320" width="3.42578125" style="113" customWidth="1"/>
    <col min="2321" max="2321" width="2.7109375" style="113" bestFit="1" customWidth="1"/>
    <col min="2322" max="2322" width="2.28515625" style="113" bestFit="1" customWidth="1"/>
    <col min="2323" max="2323" width="16.42578125" style="113" customWidth="1"/>
    <col min="2324" max="2324" width="3.42578125" style="113" customWidth="1"/>
    <col min="2325" max="2325" width="2.7109375" style="113" bestFit="1" customWidth="1"/>
    <col min="2326" max="2326" width="2.28515625" style="113" bestFit="1" customWidth="1"/>
    <col min="2327" max="2327" width="16.42578125" style="113" customWidth="1"/>
    <col min="2328" max="2328" width="3.42578125" style="113" customWidth="1"/>
    <col min="2329" max="2329" width="2.7109375" style="113" bestFit="1" customWidth="1"/>
    <col min="2330" max="2330" width="2.28515625" style="113" bestFit="1" customWidth="1"/>
    <col min="2331" max="2331" width="16.42578125" style="113" customWidth="1"/>
    <col min="2332" max="2332" width="3.42578125" style="113" customWidth="1"/>
    <col min="2333" max="2333" width="2.7109375" style="113" bestFit="1" customWidth="1"/>
    <col min="2334" max="2334" width="2.28515625" style="113" bestFit="1" customWidth="1"/>
    <col min="2335" max="2335" width="16.42578125" style="113" customWidth="1"/>
    <col min="2336" max="2336" width="3.42578125" style="113" customWidth="1"/>
    <col min="2337" max="2337" width="2.7109375" style="113" bestFit="1" customWidth="1"/>
    <col min="2338" max="2338" width="2.28515625" style="113" bestFit="1" customWidth="1"/>
    <col min="2339" max="2339" width="16.42578125" style="113" customWidth="1"/>
    <col min="2340" max="2340" width="3.42578125" style="113" customWidth="1"/>
    <col min="2341" max="2341" width="2.7109375" style="113" bestFit="1" customWidth="1"/>
    <col min="2342" max="2342" width="2.28515625" style="113" bestFit="1" customWidth="1"/>
    <col min="2343" max="2343" width="16.42578125" style="113" customWidth="1"/>
    <col min="2344" max="2344" width="3.42578125" style="113" customWidth="1"/>
    <col min="2345" max="2345" width="2.7109375" style="113" bestFit="1" customWidth="1"/>
    <col min="2346" max="2346" width="2.28515625" style="113" bestFit="1" customWidth="1"/>
    <col min="2347" max="2347" width="16.42578125" style="113" customWidth="1"/>
    <col min="2348" max="2348" width="3.42578125" style="113" customWidth="1"/>
    <col min="2349" max="2349" width="2.7109375" style="113" bestFit="1" customWidth="1"/>
    <col min="2350" max="2350" width="2.28515625" style="113" bestFit="1" customWidth="1"/>
    <col min="2351" max="2351" width="16.42578125" style="113" customWidth="1"/>
    <col min="2352" max="2560" width="9.140625" style="113"/>
    <col min="2561" max="2561" width="2.7109375" style="113" bestFit="1" customWidth="1"/>
    <col min="2562" max="2562" width="2.28515625" style="113" bestFit="1" customWidth="1"/>
    <col min="2563" max="2563" width="16.42578125" style="113" customWidth="1"/>
    <col min="2564" max="2564" width="3.42578125" style="113" customWidth="1"/>
    <col min="2565" max="2565" width="2.7109375" style="113" bestFit="1" customWidth="1"/>
    <col min="2566" max="2566" width="2.28515625" style="113" bestFit="1" customWidth="1"/>
    <col min="2567" max="2567" width="16.42578125" style="113" customWidth="1"/>
    <col min="2568" max="2568" width="3.42578125" style="113" customWidth="1"/>
    <col min="2569" max="2569" width="2.7109375" style="113" bestFit="1" customWidth="1"/>
    <col min="2570" max="2570" width="2.28515625" style="113" bestFit="1" customWidth="1"/>
    <col min="2571" max="2571" width="16.42578125" style="113" customWidth="1"/>
    <col min="2572" max="2572" width="3.42578125" style="113" customWidth="1"/>
    <col min="2573" max="2573" width="2.7109375" style="113" bestFit="1" customWidth="1"/>
    <col min="2574" max="2574" width="2.28515625" style="113" bestFit="1" customWidth="1"/>
    <col min="2575" max="2575" width="16.42578125" style="113" customWidth="1"/>
    <col min="2576" max="2576" width="3.42578125" style="113" customWidth="1"/>
    <col min="2577" max="2577" width="2.7109375" style="113" bestFit="1" customWidth="1"/>
    <col min="2578" max="2578" width="2.28515625" style="113" bestFit="1" customWidth="1"/>
    <col min="2579" max="2579" width="16.42578125" style="113" customWidth="1"/>
    <col min="2580" max="2580" width="3.42578125" style="113" customWidth="1"/>
    <col min="2581" max="2581" width="2.7109375" style="113" bestFit="1" customWidth="1"/>
    <col min="2582" max="2582" width="2.28515625" style="113" bestFit="1" customWidth="1"/>
    <col min="2583" max="2583" width="16.42578125" style="113" customWidth="1"/>
    <col min="2584" max="2584" width="3.42578125" style="113" customWidth="1"/>
    <col min="2585" max="2585" width="2.7109375" style="113" bestFit="1" customWidth="1"/>
    <col min="2586" max="2586" width="2.28515625" style="113" bestFit="1" customWidth="1"/>
    <col min="2587" max="2587" width="16.42578125" style="113" customWidth="1"/>
    <col min="2588" max="2588" width="3.42578125" style="113" customWidth="1"/>
    <col min="2589" max="2589" width="2.7109375" style="113" bestFit="1" customWidth="1"/>
    <col min="2590" max="2590" width="2.28515625" style="113" bestFit="1" customWidth="1"/>
    <col min="2591" max="2591" width="16.42578125" style="113" customWidth="1"/>
    <col min="2592" max="2592" width="3.42578125" style="113" customWidth="1"/>
    <col min="2593" max="2593" width="2.7109375" style="113" bestFit="1" customWidth="1"/>
    <col min="2594" max="2594" width="2.28515625" style="113" bestFit="1" customWidth="1"/>
    <col min="2595" max="2595" width="16.42578125" style="113" customWidth="1"/>
    <col min="2596" max="2596" width="3.42578125" style="113" customWidth="1"/>
    <col min="2597" max="2597" width="2.7109375" style="113" bestFit="1" customWidth="1"/>
    <col min="2598" max="2598" width="2.28515625" style="113" bestFit="1" customWidth="1"/>
    <col min="2599" max="2599" width="16.42578125" style="113" customWidth="1"/>
    <col min="2600" max="2600" width="3.42578125" style="113" customWidth="1"/>
    <col min="2601" max="2601" width="2.7109375" style="113" bestFit="1" customWidth="1"/>
    <col min="2602" max="2602" width="2.28515625" style="113" bestFit="1" customWidth="1"/>
    <col min="2603" max="2603" width="16.42578125" style="113" customWidth="1"/>
    <col min="2604" max="2604" width="3.42578125" style="113" customWidth="1"/>
    <col min="2605" max="2605" width="2.7109375" style="113" bestFit="1" customWidth="1"/>
    <col min="2606" max="2606" width="2.28515625" style="113" bestFit="1" customWidth="1"/>
    <col min="2607" max="2607" width="16.42578125" style="113" customWidth="1"/>
    <col min="2608" max="2816" width="9.140625" style="113"/>
    <col min="2817" max="2817" width="2.7109375" style="113" bestFit="1" customWidth="1"/>
    <col min="2818" max="2818" width="2.28515625" style="113" bestFit="1" customWidth="1"/>
    <col min="2819" max="2819" width="16.42578125" style="113" customWidth="1"/>
    <col min="2820" max="2820" width="3.42578125" style="113" customWidth="1"/>
    <col min="2821" max="2821" width="2.7109375" style="113" bestFit="1" customWidth="1"/>
    <col min="2822" max="2822" width="2.28515625" style="113" bestFit="1" customWidth="1"/>
    <col min="2823" max="2823" width="16.42578125" style="113" customWidth="1"/>
    <col min="2824" max="2824" width="3.42578125" style="113" customWidth="1"/>
    <col min="2825" max="2825" width="2.7109375" style="113" bestFit="1" customWidth="1"/>
    <col min="2826" max="2826" width="2.28515625" style="113" bestFit="1" customWidth="1"/>
    <col min="2827" max="2827" width="16.42578125" style="113" customWidth="1"/>
    <col min="2828" max="2828" width="3.42578125" style="113" customWidth="1"/>
    <col min="2829" max="2829" width="2.7109375" style="113" bestFit="1" customWidth="1"/>
    <col min="2830" max="2830" width="2.28515625" style="113" bestFit="1" customWidth="1"/>
    <col min="2831" max="2831" width="16.42578125" style="113" customWidth="1"/>
    <col min="2832" max="2832" width="3.42578125" style="113" customWidth="1"/>
    <col min="2833" max="2833" width="2.7109375" style="113" bestFit="1" customWidth="1"/>
    <col min="2834" max="2834" width="2.28515625" style="113" bestFit="1" customWidth="1"/>
    <col min="2835" max="2835" width="16.42578125" style="113" customWidth="1"/>
    <col min="2836" max="2836" width="3.42578125" style="113" customWidth="1"/>
    <col min="2837" max="2837" width="2.7109375" style="113" bestFit="1" customWidth="1"/>
    <col min="2838" max="2838" width="2.28515625" style="113" bestFit="1" customWidth="1"/>
    <col min="2839" max="2839" width="16.42578125" style="113" customWidth="1"/>
    <col min="2840" max="2840" width="3.42578125" style="113" customWidth="1"/>
    <col min="2841" max="2841" width="2.7109375" style="113" bestFit="1" customWidth="1"/>
    <col min="2842" max="2842" width="2.28515625" style="113" bestFit="1" customWidth="1"/>
    <col min="2843" max="2843" width="16.42578125" style="113" customWidth="1"/>
    <col min="2844" max="2844" width="3.42578125" style="113" customWidth="1"/>
    <col min="2845" max="2845" width="2.7109375" style="113" bestFit="1" customWidth="1"/>
    <col min="2846" max="2846" width="2.28515625" style="113" bestFit="1" customWidth="1"/>
    <col min="2847" max="2847" width="16.42578125" style="113" customWidth="1"/>
    <col min="2848" max="2848" width="3.42578125" style="113" customWidth="1"/>
    <col min="2849" max="2849" width="2.7109375" style="113" bestFit="1" customWidth="1"/>
    <col min="2850" max="2850" width="2.28515625" style="113" bestFit="1" customWidth="1"/>
    <col min="2851" max="2851" width="16.42578125" style="113" customWidth="1"/>
    <col min="2852" max="2852" width="3.42578125" style="113" customWidth="1"/>
    <col min="2853" max="2853" width="2.7109375" style="113" bestFit="1" customWidth="1"/>
    <col min="2854" max="2854" width="2.28515625" style="113" bestFit="1" customWidth="1"/>
    <col min="2855" max="2855" width="16.42578125" style="113" customWidth="1"/>
    <col min="2856" max="2856" width="3.42578125" style="113" customWidth="1"/>
    <col min="2857" max="2857" width="2.7109375" style="113" bestFit="1" customWidth="1"/>
    <col min="2858" max="2858" width="2.28515625" style="113" bestFit="1" customWidth="1"/>
    <col min="2859" max="2859" width="16.42578125" style="113" customWidth="1"/>
    <col min="2860" max="2860" width="3.42578125" style="113" customWidth="1"/>
    <col min="2861" max="2861" width="2.7109375" style="113" bestFit="1" customWidth="1"/>
    <col min="2862" max="2862" width="2.28515625" style="113" bestFit="1" customWidth="1"/>
    <col min="2863" max="2863" width="16.42578125" style="113" customWidth="1"/>
    <col min="2864" max="3072" width="9.140625" style="113"/>
    <col min="3073" max="3073" width="2.7109375" style="113" bestFit="1" customWidth="1"/>
    <col min="3074" max="3074" width="2.28515625" style="113" bestFit="1" customWidth="1"/>
    <col min="3075" max="3075" width="16.42578125" style="113" customWidth="1"/>
    <col min="3076" max="3076" width="3.42578125" style="113" customWidth="1"/>
    <col min="3077" max="3077" width="2.7109375" style="113" bestFit="1" customWidth="1"/>
    <col min="3078" max="3078" width="2.28515625" style="113" bestFit="1" customWidth="1"/>
    <col min="3079" max="3079" width="16.42578125" style="113" customWidth="1"/>
    <col min="3080" max="3080" width="3.42578125" style="113" customWidth="1"/>
    <col min="3081" max="3081" width="2.7109375" style="113" bestFit="1" customWidth="1"/>
    <col min="3082" max="3082" width="2.28515625" style="113" bestFit="1" customWidth="1"/>
    <col min="3083" max="3083" width="16.42578125" style="113" customWidth="1"/>
    <col min="3084" max="3084" width="3.42578125" style="113" customWidth="1"/>
    <col min="3085" max="3085" width="2.7109375" style="113" bestFit="1" customWidth="1"/>
    <col min="3086" max="3086" width="2.28515625" style="113" bestFit="1" customWidth="1"/>
    <col min="3087" max="3087" width="16.42578125" style="113" customWidth="1"/>
    <col min="3088" max="3088" width="3.42578125" style="113" customWidth="1"/>
    <col min="3089" max="3089" width="2.7109375" style="113" bestFit="1" customWidth="1"/>
    <col min="3090" max="3090" width="2.28515625" style="113" bestFit="1" customWidth="1"/>
    <col min="3091" max="3091" width="16.42578125" style="113" customWidth="1"/>
    <col min="3092" max="3092" width="3.42578125" style="113" customWidth="1"/>
    <col min="3093" max="3093" width="2.7109375" style="113" bestFit="1" customWidth="1"/>
    <col min="3094" max="3094" width="2.28515625" style="113" bestFit="1" customWidth="1"/>
    <col min="3095" max="3095" width="16.42578125" style="113" customWidth="1"/>
    <col min="3096" max="3096" width="3.42578125" style="113" customWidth="1"/>
    <col min="3097" max="3097" width="2.7109375" style="113" bestFit="1" customWidth="1"/>
    <col min="3098" max="3098" width="2.28515625" style="113" bestFit="1" customWidth="1"/>
    <col min="3099" max="3099" width="16.42578125" style="113" customWidth="1"/>
    <col min="3100" max="3100" width="3.42578125" style="113" customWidth="1"/>
    <col min="3101" max="3101" width="2.7109375" style="113" bestFit="1" customWidth="1"/>
    <col min="3102" max="3102" width="2.28515625" style="113" bestFit="1" customWidth="1"/>
    <col min="3103" max="3103" width="16.42578125" style="113" customWidth="1"/>
    <col min="3104" max="3104" width="3.42578125" style="113" customWidth="1"/>
    <col min="3105" max="3105" width="2.7109375" style="113" bestFit="1" customWidth="1"/>
    <col min="3106" max="3106" width="2.28515625" style="113" bestFit="1" customWidth="1"/>
    <col min="3107" max="3107" width="16.42578125" style="113" customWidth="1"/>
    <col min="3108" max="3108" width="3.42578125" style="113" customWidth="1"/>
    <col min="3109" max="3109" width="2.7109375" style="113" bestFit="1" customWidth="1"/>
    <col min="3110" max="3110" width="2.28515625" style="113" bestFit="1" customWidth="1"/>
    <col min="3111" max="3111" width="16.42578125" style="113" customWidth="1"/>
    <col min="3112" max="3112" width="3.42578125" style="113" customWidth="1"/>
    <col min="3113" max="3113" width="2.7109375" style="113" bestFit="1" customWidth="1"/>
    <col min="3114" max="3114" width="2.28515625" style="113" bestFit="1" customWidth="1"/>
    <col min="3115" max="3115" width="16.42578125" style="113" customWidth="1"/>
    <col min="3116" max="3116" width="3.42578125" style="113" customWidth="1"/>
    <col min="3117" max="3117" width="2.7109375" style="113" bestFit="1" customWidth="1"/>
    <col min="3118" max="3118" width="2.28515625" style="113" bestFit="1" customWidth="1"/>
    <col min="3119" max="3119" width="16.42578125" style="113" customWidth="1"/>
    <col min="3120" max="3328" width="9.140625" style="113"/>
    <col min="3329" max="3329" width="2.7109375" style="113" bestFit="1" customWidth="1"/>
    <col min="3330" max="3330" width="2.28515625" style="113" bestFit="1" customWidth="1"/>
    <col min="3331" max="3331" width="16.42578125" style="113" customWidth="1"/>
    <col min="3332" max="3332" width="3.42578125" style="113" customWidth="1"/>
    <col min="3333" max="3333" width="2.7109375" style="113" bestFit="1" customWidth="1"/>
    <col min="3334" max="3334" width="2.28515625" style="113" bestFit="1" customWidth="1"/>
    <col min="3335" max="3335" width="16.42578125" style="113" customWidth="1"/>
    <col min="3336" max="3336" width="3.42578125" style="113" customWidth="1"/>
    <col min="3337" max="3337" width="2.7109375" style="113" bestFit="1" customWidth="1"/>
    <col min="3338" max="3338" width="2.28515625" style="113" bestFit="1" customWidth="1"/>
    <col min="3339" max="3339" width="16.42578125" style="113" customWidth="1"/>
    <col min="3340" max="3340" width="3.42578125" style="113" customWidth="1"/>
    <col min="3341" max="3341" width="2.7109375" style="113" bestFit="1" customWidth="1"/>
    <col min="3342" max="3342" width="2.28515625" style="113" bestFit="1" customWidth="1"/>
    <col min="3343" max="3343" width="16.42578125" style="113" customWidth="1"/>
    <col min="3344" max="3344" width="3.42578125" style="113" customWidth="1"/>
    <col min="3345" max="3345" width="2.7109375" style="113" bestFit="1" customWidth="1"/>
    <col min="3346" max="3346" width="2.28515625" style="113" bestFit="1" customWidth="1"/>
    <col min="3347" max="3347" width="16.42578125" style="113" customWidth="1"/>
    <col min="3348" max="3348" width="3.42578125" style="113" customWidth="1"/>
    <col min="3349" max="3349" width="2.7109375" style="113" bestFit="1" customWidth="1"/>
    <col min="3350" max="3350" width="2.28515625" style="113" bestFit="1" customWidth="1"/>
    <col min="3351" max="3351" width="16.42578125" style="113" customWidth="1"/>
    <col min="3352" max="3352" width="3.42578125" style="113" customWidth="1"/>
    <col min="3353" max="3353" width="2.7109375" style="113" bestFit="1" customWidth="1"/>
    <col min="3354" max="3354" width="2.28515625" style="113" bestFit="1" customWidth="1"/>
    <col min="3355" max="3355" width="16.42578125" style="113" customWidth="1"/>
    <col min="3356" max="3356" width="3.42578125" style="113" customWidth="1"/>
    <col min="3357" max="3357" width="2.7109375" style="113" bestFit="1" customWidth="1"/>
    <col min="3358" max="3358" width="2.28515625" style="113" bestFit="1" customWidth="1"/>
    <col min="3359" max="3359" width="16.42578125" style="113" customWidth="1"/>
    <col min="3360" max="3360" width="3.42578125" style="113" customWidth="1"/>
    <col min="3361" max="3361" width="2.7109375" style="113" bestFit="1" customWidth="1"/>
    <col min="3362" max="3362" width="2.28515625" style="113" bestFit="1" customWidth="1"/>
    <col min="3363" max="3363" width="16.42578125" style="113" customWidth="1"/>
    <col min="3364" max="3364" width="3.42578125" style="113" customWidth="1"/>
    <col min="3365" max="3365" width="2.7109375" style="113" bestFit="1" customWidth="1"/>
    <col min="3366" max="3366" width="2.28515625" style="113" bestFit="1" customWidth="1"/>
    <col min="3367" max="3367" width="16.42578125" style="113" customWidth="1"/>
    <col min="3368" max="3368" width="3.42578125" style="113" customWidth="1"/>
    <col min="3369" max="3369" width="2.7109375" style="113" bestFit="1" customWidth="1"/>
    <col min="3370" max="3370" width="2.28515625" style="113" bestFit="1" customWidth="1"/>
    <col min="3371" max="3371" width="16.42578125" style="113" customWidth="1"/>
    <col min="3372" max="3372" width="3.42578125" style="113" customWidth="1"/>
    <col min="3373" max="3373" width="2.7109375" style="113" bestFit="1" customWidth="1"/>
    <col min="3374" max="3374" width="2.28515625" style="113" bestFit="1" customWidth="1"/>
    <col min="3375" max="3375" width="16.42578125" style="113" customWidth="1"/>
    <col min="3376" max="3584" width="9.140625" style="113"/>
    <col min="3585" max="3585" width="2.7109375" style="113" bestFit="1" customWidth="1"/>
    <col min="3586" max="3586" width="2.28515625" style="113" bestFit="1" customWidth="1"/>
    <col min="3587" max="3587" width="16.42578125" style="113" customWidth="1"/>
    <col min="3588" max="3588" width="3.42578125" style="113" customWidth="1"/>
    <col min="3589" max="3589" width="2.7109375" style="113" bestFit="1" customWidth="1"/>
    <col min="3590" max="3590" width="2.28515625" style="113" bestFit="1" customWidth="1"/>
    <col min="3591" max="3591" width="16.42578125" style="113" customWidth="1"/>
    <col min="3592" max="3592" width="3.42578125" style="113" customWidth="1"/>
    <col min="3593" max="3593" width="2.7109375" style="113" bestFit="1" customWidth="1"/>
    <col min="3594" max="3594" width="2.28515625" style="113" bestFit="1" customWidth="1"/>
    <col min="3595" max="3595" width="16.42578125" style="113" customWidth="1"/>
    <col min="3596" max="3596" width="3.42578125" style="113" customWidth="1"/>
    <col min="3597" max="3597" width="2.7109375" style="113" bestFit="1" customWidth="1"/>
    <col min="3598" max="3598" width="2.28515625" style="113" bestFit="1" customWidth="1"/>
    <col min="3599" max="3599" width="16.42578125" style="113" customWidth="1"/>
    <col min="3600" max="3600" width="3.42578125" style="113" customWidth="1"/>
    <col min="3601" max="3601" width="2.7109375" style="113" bestFit="1" customWidth="1"/>
    <col min="3602" max="3602" width="2.28515625" style="113" bestFit="1" customWidth="1"/>
    <col min="3603" max="3603" width="16.42578125" style="113" customWidth="1"/>
    <col min="3604" max="3604" width="3.42578125" style="113" customWidth="1"/>
    <col min="3605" max="3605" width="2.7109375" style="113" bestFit="1" customWidth="1"/>
    <col min="3606" max="3606" width="2.28515625" style="113" bestFit="1" customWidth="1"/>
    <col min="3607" max="3607" width="16.42578125" style="113" customWidth="1"/>
    <col min="3608" max="3608" width="3.42578125" style="113" customWidth="1"/>
    <col min="3609" max="3609" width="2.7109375" style="113" bestFit="1" customWidth="1"/>
    <col min="3610" max="3610" width="2.28515625" style="113" bestFit="1" customWidth="1"/>
    <col min="3611" max="3611" width="16.42578125" style="113" customWidth="1"/>
    <col min="3612" max="3612" width="3.42578125" style="113" customWidth="1"/>
    <col min="3613" max="3613" width="2.7109375" style="113" bestFit="1" customWidth="1"/>
    <col min="3614" max="3614" width="2.28515625" style="113" bestFit="1" customWidth="1"/>
    <col min="3615" max="3615" width="16.42578125" style="113" customWidth="1"/>
    <col min="3616" max="3616" width="3.42578125" style="113" customWidth="1"/>
    <col min="3617" max="3617" width="2.7109375" style="113" bestFit="1" customWidth="1"/>
    <col min="3618" max="3618" width="2.28515625" style="113" bestFit="1" customWidth="1"/>
    <col min="3619" max="3619" width="16.42578125" style="113" customWidth="1"/>
    <col min="3620" max="3620" width="3.42578125" style="113" customWidth="1"/>
    <col min="3621" max="3621" width="2.7109375" style="113" bestFit="1" customWidth="1"/>
    <col min="3622" max="3622" width="2.28515625" style="113" bestFit="1" customWidth="1"/>
    <col min="3623" max="3623" width="16.42578125" style="113" customWidth="1"/>
    <col min="3624" max="3624" width="3.42578125" style="113" customWidth="1"/>
    <col min="3625" max="3625" width="2.7109375" style="113" bestFit="1" customWidth="1"/>
    <col min="3626" max="3626" width="2.28515625" style="113" bestFit="1" customWidth="1"/>
    <col min="3627" max="3627" width="16.42578125" style="113" customWidth="1"/>
    <col min="3628" max="3628" width="3.42578125" style="113" customWidth="1"/>
    <col min="3629" max="3629" width="2.7109375" style="113" bestFit="1" customWidth="1"/>
    <col min="3630" max="3630" width="2.28515625" style="113" bestFit="1" customWidth="1"/>
    <col min="3631" max="3631" width="16.42578125" style="113" customWidth="1"/>
    <col min="3632" max="3840" width="9.140625" style="113"/>
    <col min="3841" max="3841" width="2.7109375" style="113" bestFit="1" customWidth="1"/>
    <col min="3842" max="3842" width="2.28515625" style="113" bestFit="1" customWidth="1"/>
    <col min="3843" max="3843" width="16.42578125" style="113" customWidth="1"/>
    <col min="3844" max="3844" width="3.42578125" style="113" customWidth="1"/>
    <col min="3845" max="3845" width="2.7109375" style="113" bestFit="1" customWidth="1"/>
    <col min="3846" max="3846" width="2.28515625" style="113" bestFit="1" customWidth="1"/>
    <col min="3847" max="3847" width="16.42578125" style="113" customWidth="1"/>
    <col min="3848" max="3848" width="3.42578125" style="113" customWidth="1"/>
    <col min="3849" max="3849" width="2.7109375" style="113" bestFit="1" customWidth="1"/>
    <col min="3850" max="3850" width="2.28515625" style="113" bestFit="1" customWidth="1"/>
    <col min="3851" max="3851" width="16.42578125" style="113" customWidth="1"/>
    <col min="3852" max="3852" width="3.42578125" style="113" customWidth="1"/>
    <col min="3853" max="3853" width="2.7109375" style="113" bestFit="1" customWidth="1"/>
    <col min="3854" max="3854" width="2.28515625" style="113" bestFit="1" customWidth="1"/>
    <col min="3855" max="3855" width="16.42578125" style="113" customWidth="1"/>
    <col min="3856" max="3856" width="3.42578125" style="113" customWidth="1"/>
    <col min="3857" max="3857" width="2.7109375" style="113" bestFit="1" customWidth="1"/>
    <col min="3858" max="3858" width="2.28515625" style="113" bestFit="1" customWidth="1"/>
    <col min="3859" max="3859" width="16.42578125" style="113" customWidth="1"/>
    <col min="3860" max="3860" width="3.42578125" style="113" customWidth="1"/>
    <col min="3861" max="3861" width="2.7109375" style="113" bestFit="1" customWidth="1"/>
    <col min="3862" max="3862" width="2.28515625" style="113" bestFit="1" customWidth="1"/>
    <col min="3863" max="3863" width="16.42578125" style="113" customWidth="1"/>
    <col min="3864" max="3864" width="3.42578125" style="113" customWidth="1"/>
    <col min="3865" max="3865" width="2.7109375" style="113" bestFit="1" customWidth="1"/>
    <col min="3866" max="3866" width="2.28515625" style="113" bestFit="1" customWidth="1"/>
    <col min="3867" max="3867" width="16.42578125" style="113" customWidth="1"/>
    <col min="3868" max="3868" width="3.42578125" style="113" customWidth="1"/>
    <col min="3869" max="3869" width="2.7109375" style="113" bestFit="1" customWidth="1"/>
    <col min="3870" max="3870" width="2.28515625" style="113" bestFit="1" customWidth="1"/>
    <col min="3871" max="3871" width="16.42578125" style="113" customWidth="1"/>
    <col min="3872" max="3872" width="3.42578125" style="113" customWidth="1"/>
    <col min="3873" max="3873" width="2.7109375" style="113" bestFit="1" customWidth="1"/>
    <col min="3874" max="3874" width="2.28515625" style="113" bestFit="1" customWidth="1"/>
    <col min="3875" max="3875" width="16.42578125" style="113" customWidth="1"/>
    <col min="3876" max="3876" width="3.42578125" style="113" customWidth="1"/>
    <col min="3877" max="3877" width="2.7109375" style="113" bestFit="1" customWidth="1"/>
    <col min="3878" max="3878" width="2.28515625" style="113" bestFit="1" customWidth="1"/>
    <col min="3879" max="3879" width="16.42578125" style="113" customWidth="1"/>
    <col min="3880" max="3880" width="3.42578125" style="113" customWidth="1"/>
    <col min="3881" max="3881" width="2.7109375" style="113" bestFit="1" customWidth="1"/>
    <col min="3882" max="3882" width="2.28515625" style="113" bestFit="1" customWidth="1"/>
    <col min="3883" max="3883" width="16.42578125" style="113" customWidth="1"/>
    <col min="3884" max="3884" width="3.42578125" style="113" customWidth="1"/>
    <col min="3885" max="3885" width="2.7109375" style="113" bestFit="1" customWidth="1"/>
    <col min="3886" max="3886" width="2.28515625" style="113" bestFit="1" customWidth="1"/>
    <col min="3887" max="3887" width="16.42578125" style="113" customWidth="1"/>
    <col min="3888" max="4096" width="9.140625" style="113"/>
    <col min="4097" max="4097" width="2.7109375" style="113" bestFit="1" customWidth="1"/>
    <col min="4098" max="4098" width="2.28515625" style="113" bestFit="1" customWidth="1"/>
    <col min="4099" max="4099" width="16.42578125" style="113" customWidth="1"/>
    <col min="4100" max="4100" width="3.42578125" style="113" customWidth="1"/>
    <col min="4101" max="4101" width="2.7109375" style="113" bestFit="1" customWidth="1"/>
    <col min="4102" max="4102" width="2.28515625" style="113" bestFit="1" customWidth="1"/>
    <col min="4103" max="4103" width="16.42578125" style="113" customWidth="1"/>
    <col min="4104" max="4104" width="3.42578125" style="113" customWidth="1"/>
    <col min="4105" max="4105" width="2.7109375" style="113" bestFit="1" customWidth="1"/>
    <col min="4106" max="4106" width="2.28515625" style="113" bestFit="1" customWidth="1"/>
    <col min="4107" max="4107" width="16.42578125" style="113" customWidth="1"/>
    <col min="4108" max="4108" width="3.42578125" style="113" customWidth="1"/>
    <col min="4109" max="4109" width="2.7109375" style="113" bestFit="1" customWidth="1"/>
    <col min="4110" max="4110" width="2.28515625" style="113" bestFit="1" customWidth="1"/>
    <col min="4111" max="4111" width="16.42578125" style="113" customWidth="1"/>
    <col min="4112" max="4112" width="3.42578125" style="113" customWidth="1"/>
    <col min="4113" max="4113" width="2.7109375" style="113" bestFit="1" customWidth="1"/>
    <col min="4114" max="4114" width="2.28515625" style="113" bestFit="1" customWidth="1"/>
    <col min="4115" max="4115" width="16.42578125" style="113" customWidth="1"/>
    <col min="4116" max="4116" width="3.42578125" style="113" customWidth="1"/>
    <col min="4117" max="4117" width="2.7109375" style="113" bestFit="1" customWidth="1"/>
    <col min="4118" max="4118" width="2.28515625" style="113" bestFit="1" customWidth="1"/>
    <col min="4119" max="4119" width="16.42578125" style="113" customWidth="1"/>
    <col min="4120" max="4120" width="3.42578125" style="113" customWidth="1"/>
    <col min="4121" max="4121" width="2.7109375" style="113" bestFit="1" customWidth="1"/>
    <col min="4122" max="4122" width="2.28515625" style="113" bestFit="1" customWidth="1"/>
    <col min="4123" max="4123" width="16.42578125" style="113" customWidth="1"/>
    <col min="4124" max="4124" width="3.42578125" style="113" customWidth="1"/>
    <col min="4125" max="4125" width="2.7109375" style="113" bestFit="1" customWidth="1"/>
    <col min="4126" max="4126" width="2.28515625" style="113" bestFit="1" customWidth="1"/>
    <col min="4127" max="4127" width="16.42578125" style="113" customWidth="1"/>
    <col min="4128" max="4128" width="3.42578125" style="113" customWidth="1"/>
    <col min="4129" max="4129" width="2.7109375" style="113" bestFit="1" customWidth="1"/>
    <col min="4130" max="4130" width="2.28515625" style="113" bestFit="1" customWidth="1"/>
    <col min="4131" max="4131" width="16.42578125" style="113" customWidth="1"/>
    <col min="4132" max="4132" width="3.42578125" style="113" customWidth="1"/>
    <col min="4133" max="4133" width="2.7109375" style="113" bestFit="1" customWidth="1"/>
    <col min="4134" max="4134" width="2.28515625" style="113" bestFit="1" customWidth="1"/>
    <col min="4135" max="4135" width="16.42578125" style="113" customWidth="1"/>
    <col min="4136" max="4136" width="3.42578125" style="113" customWidth="1"/>
    <col min="4137" max="4137" width="2.7109375" style="113" bestFit="1" customWidth="1"/>
    <col min="4138" max="4138" width="2.28515625" style="113" bestFit="1" customWidth="1"/>
    <col min="4139" max="4139" width="16.42578125" style="113" customWidth="1"/>
    <col min="4140" max="4140" width="3.42578125" style="113" customWidth="1"/>
    <col min="4141" max="4141" width="2.7109375" style="113" bestFit="1" customWidth="1"/>
    <col min="4142" max="4142" width="2.28515625" style="113" bestFit="1" customWidth="1"/>
    <col min="4143" max="4143" width="16.42578125" style="113" customWidth="1"/>
    <col min="4144" max="4352" width="9.140625" style="113"/>
    <col min="4353" max="4353" width="2.7109375" style="113" bestFit="1" customWidth="1"/>
    <col min="4354" max="4354" width="2.28515625" style="113" bestFit="1" customWidth="1"/>
    <col min="4355" max="4355" width="16.42578125" style="113" customWidth="1"/>
    <col min="4356" max="4356" width="3.42578125" style="113" customWidth="1"/>
    <col min="4357" max="4357" width="2.7109375" style="113" bestFit="1" customWidth="1"/>
    <col min="4358" max="4358" width="2.28515625" style="113" bestFit="1" customWidth="1"/>
    <col min="4359" max="4359" width="16.42578125" style="113" customWidth="1"/>
    <col min="4360" max="4360" width="3.42578125" style="113" customWidth="1"/>
    <col min="4361" max="4361" width="2.7109375" style="113" bestFit="1" customWidth="1"/>
    <col min="4362" max="4362" width="2.28515625" style="113" bestFit="1" customWidth="1"/>
    <col min="4363" max="4363" width="16.42578125" style="113" customWidth="1"/>
    <col min="4364" max="4364" width="3.42578125" style="113" customWidth="1"/>
    <col min="4365" max="4365" width="2.7109375" style="113" bestFit="1" customWidth="1"/>
    <col min="4366" max="4366" width="2.28515625" style="113" bestFit="1" customWidth="1"/>
    <col min="4367" max="4367" width="16.42578125" style="113" customWidth="1"/>
    <col min="4368" max="4368" width="3.42578125" style="113" customWidth="1"/>
    <col min="4369" max="4369" width="2.7109375" style="113" bestFit="1" customWidth="1"/>
    <col min="4370" max="4370" width="2.28515625" style="113" bestFit="1" customWidth="1"/>
    <col min="4371" max="4371" width="16.42578125" style="113" customWidth="1"/>
    <col min="4372" max="4372" width="3.42578125" style="113" customWidth="1"/>
    <col min="4373" max="4373" width="2.7109375" style="113" bestFit="1" customWidth="1"/>
    <col min="4374" max="4374" width="2.28515625" style="113" bestFit="1" customWidth="1"/>
    <col min="4375" max="4375" width="16.42578125" style="113" customWidth="1"/>
    <col min="4376" max="4376" width="3.42578125" style="113" customWidth="1"/>
    <col min="4377" max="4377" width="2.7109375" style="113" bestFit="1" customWidth="1"/>
    <col min="4378" max="4378" width="2.28515625" style="113" bestFit="1" customWidth="1"/>
    <col min="4379" max="4379" width="16.42578125" style="113" customWidth="1"/>
    <col min="4380" max="4380" width="3.42578125" style="113" customWidth="1"/>
    <col min="4381" max="4381" width="2.7109375" style="113" bestFit="1" customWidth="1"/>
    <col min="4382" max="4382" width="2.28515625" style="113" bestFit="1" customWidth="1"/>
    <col min="4383" max="4383" width="16.42578125" style="113" customWidth="1"/>
    <col min="4384" max="4384" width="3.42578125" style="113" customWidth="1"/>
    <col min="4385" max="4385" width="2.7109375" style="113" bestFit="1" customWidth="1"/>
    <col min="4386" max="4386" width="2.28515625" style="113" bestFit="1" customWidth="1"/>
    <col min="4387" max="4387" width="16.42578125" style="113" customWidth="1"/>
    <col min="4388" max="4388" width="3.42578125" style="113" customWidth="1"/>
    <col min="4389" max="4389" width="2.7109375" style="113" bestFit="1" customWidth="1"/>
    <col min="4390" max="4390" width="2.28515625" style="113" bestFit="1" customWidth="1"/>
    <col min="4391" max="4391" width="16.42578125" style="113" customWidth="1"/>
    <col min="4392" max="4392" width="3.42578125" style="113" customWidth="1"/>
    <col min="4393" max="4393" width="2.7109375" style="113" bestFit="1" customWidth="1"/>
    <col min="4394" max="4394" width="2.28515625" style="113" bestFit="1" customWidth="1"/>
    <col min="4395" max="4395" width="16.42578125" style="113" customWidth="1"/>
    <col min="4396" max="4396" width="3.42578125" style="113" customWidth="1"/>
    <col min="4397" max="4397" width="2.7109375" style="113" bestFit="1" customWidth="1"/>
    <col min="4398" max="4398" width="2.28515625" style="113" bestFit="1" customWidth="1"/>
    <col min="4399" max="4399" width="16.42578125" style="113" customWidth="1"/>
    <col min="4400" max="4608" width="9.140625" style="113"/>
    <col min="4609" max="4609" width="2.7109375" style="113" bestFit="1" customWidth="1"/>
    <col min="4610" max="4610" width="2.28515625" style="113" bestFit="1" customWidth="1"/>
    <col min="4611" max="4611" width="16.42578125" style="113" customWidth="1"/>
    <col min="4612" max="4612" width="3.42578125" style="113" customWidth="1"/>
    <col min="4613" max="4613" width="2.7109375" style="113" bestFit="1" customWidth="1"/>
    <col min="4614" max="4614" width="2.28515625" style="113" bestFit="1" customWidth="1"/>
    <col min="4615" max="4615" width="16.42578125" style="113" customWidth="1"/>
    <col min="4616" max="4616" width="3.42578125" style="113" customWidth="1"/>
    <col min="4617" max="4617" width="2.7109375" style="113" bestFit="1" customWidth="1"/>
    <col min="4618" max="4618" width="2.28515625" style="113" bestFit="1" customWidth="1"/>
    <col min="4619" max="4619" width="16.42578125" style="113" customWidth="1"/>
    <col min="4620" max="4620" width="3.42578125" style="113" customWidth="1"/>
    <col min="4621" max="4621" width="2.7109375" style="113" bestFit="1" customWidth="1"/>
    <col min="4622" max="4622" width="2.28515625" style="113" bestFit="1" customWidth="1"/>
    <col min="4623" max="4623" width="16.42578125" style="113" customWidth="1"/>
    <col min="4624" max="4624" width="3.42578125" style="113" customWidth="1"/>
    <col min="4625" max="4625" width="2.7109375" style="113" bestFit="1" customWidth="1"/>
    <col min="4626" max="4626" width="2.28515625" style="113" bestFit="1" customWidth="1"/>
    <col min="4627" max="4627" width="16.42578125" style="113" customWidth="1"/>
    <col min="4628" max="4628" width="3.42578125" style="113" customWidth="1"/>
    <col min="4629" max="4629" width="2.7109375" style="113" bestFit="1" customWidth="1"/>
    <col min="4630" max="4630" width="2.28515625" style="113" bestFit="1" customWidth="1"/>
    <col min="4631" max="4631" width="16.42578125" style="113" customWidth="1"/>
    <col min="4632" max="4632" width="3.42578125" style="113" customWidth="1"/>
    <col min="4633" max="4633" width="2.7109375" style="113" bestFit="1" customWidth="1"/>
    <col min="4634" max="4634" width="2.28515625" style="113" bestFit="1" customWidth="1"/>
    <col min="4635" max="4635" width="16.42578125" style="113" customWidth="1"/>
    <col min="4636" max="4636" width="3.42578125" style="113" customWidth="1"/>
    <col min="4637" max="4637" width="2.7109375" style="113" bestFit="1" customWidth="1"/>
    <col min="4638" max="4638" width="2.28515625" style="113" bestFit="1" customWidth="1"/>
    <col min="4639" max="4639" width="16.42578125" style="113" customWidth="1"/>
    <col min="4640" max="4640" width="3.42578125" style="113" customWidth="1"/>
    <col min="4641" max="4641" width="2.7109375" style="113" bestFit="1" customWidth="1"/>
    <col min="4642" max="4642" width="2.28515625" style="113" bestFit="1" customWidth="1"/>
    <col min="4643" max="4643" width="16.42578125" style="113" customWidth="1"/>
    <col min="4644" max="4644" width="3.42578125" style="113" customWidth="1"/>
    <col min="4645" max="4645" width="2.7109375" style="113" bestFit="1" customWidth="1"/>
    <col min="4646" max="4646" width="2.28515625" style="113" bestFit="1" customWidth="1"/>
    <col min="4647" max="4647" width="16.42578125" style="113" customWidth="1"/>
    <col min="4648" max="4648" width="3.42578125" style="113" customWidth="1"/>
    <col min="4649" max="4649" width="2.7109375" style="113" bestFit="1" customWidth="1"/>
    <col min="4650" max="4650" width="2.28515625" style="113" bestFit="1" customWidth="1"/>
    <col min="4651" max="4651" width="16.42578125" style="113" customWidth="1"/>
    <col min="4652" max="4652" width="3.42578125" style="113" customWidth="1"/>
    <col min="4653" max="4653" width="2.7109375" style="113" bestFit="1" customWidth="1"/>
    <col min="4654" max="4654" width="2.28515625" style="113" bestFit="1" customWidth="1"/>
    <col min="4655" max="4655" width="16.42578125" style="113" customWidth="1"/>
    <col min="4656" max="4864" width="9.140625" style="113"/>
    <col min="4865" max="4865" width="2.7109375" style="113" bestFit="1" customWidth="1"/>
    <col min="4866" max="4866" width="2.28515625" style="113" bestFit="1" customWidth="1"/>
    <col min="4867" max="4867" width="16.42578125" style="113" customWidth="1"/>
    <col min="4868" max="4868" width="3.42578125" style="113" customWidth="1"/>
    <col min="4869" max="4869" width="2.7109375" style="113" bestFit="1" customWidth="1"/>
    <col min="4870" max="4870" width="2.28515625" style="113" bestFit="1" customWidth="1"/>
    <col min="4871" max="4871" width="16.42578125" style="113" customWidth="1"/>
    <col min="4872" max="4872" width="3.42578125" style="113" customWidth="1"/>
    <col min="4873" max="4873" width="2.7109375" style="113" bestFit="1" customWidth="1"/>
    <col min="4874" max="4874" width="2.28515625" style="113" bestFit="1" customWidth="1"/>
    <col min="4875" max="4875" width="16.42578125" style="113" customWidth="1"/>
    <col min="4876" max="4876" width="3.42578125" style="113" customWidth="1"/>
    <col min="4877" max="4877" width="2.7109375" style="113" bestFit="1" customWidth="1"/>
    <col min="4878" max="4878" width="2.28515625" style="113" bestFit="1" customWidth="1"/>
    <col min="4879" max="4879" width="16.42578125" style="113" customWidth="1"/>
    <col min="4880" max="4880" width="3.42578125" style="113" customWidth="1"/>
    <col min="4881" max="4881" width="2.7109375" style="113" bestFit="1" customWidth="1"/>
    <col min="4882" max="4882" width="2.28515625" style="113" bestFit="1" customWidth="1"/>
    <col min="4883" max="4883" width="16.42578125" style="113" customWidth="1"/>
    <col min="4884" max="4884" width="3.42578125" style="113" customWidth="1"/>
    <col min="4885" max="4885" width="2.7109375" style="113" bestFit="1" customWidth="1"/>
    <col min="4886" max="4886" width="2.28515625" style="113" bestFit="1" customWidth="1"/>
    <col min="4887" max="4887" width="16.42578125" style="113" customWidth="1"/>
    <col min="4888" max="4888" width="3.42578125" style="113" customWidth="1"/>
    <col min="4889" max="4889" width="2.7109375" style="113" bestFit="1" customWidth="1"/>
    <col min="4890" max="4890" width="2.28515625" style="113" bestFit="1" customWidth="1"/>
    <col min="4891" max="4891" width="16.42578125" style="113" customWidth="1"/>
    <col min="4892" max="4892" width="3.42578125" style="113" customWidth="1"/>
    <col min="4893" max="4893" width="2.7109375" style="113" bestFit="1" customWidth="1"/>
    <col min="4894" max="4894" width="2.28515625" style="113" bestFit="1" customWidth="1"/>
    <col min="4895" max="4895" width="16.42578125" style="113" customWidth="1"/>
    <col min="4896" max="4896" width="3.42578125" style="113" customWidth="1"/>
    <col min="4897" max="4897" width="2.7109375" style="113" bestFit="1" customWidth="1"/>
    <col min="4898" max="4898" width="2.28515625" style="113" bestFit="1" customWidth="1"/>
    <col min="4899" max="4899" width="16.42578125" style="113" customWidth="1"/>
    <col min="4900" max="4900" width="3.42578125" style="113" customWidth="1"/>
    <col min="4901" max="4901" width="2.7109375" style="113" bestFit="1" customWidth="1"/>
    <col min="4902" max="4902" width="2.28515625" style="113" bestFit="1" customWidth="1"/>
    <col min="4903" max="4903" width="16.42578125" style="113" customWidth="1"/>
    <col min="4904" max="4904" width="3.42578125" style="113" customWidth="1"/>
    <col min="4905" max="4905" width="2.7109375" style="113" bestFit="1" customWidth="1"/>
    <col min="4906" max="4906" width="2.28515625" style="113" bestFit="1" customWidth="1"/>
    <col min="4907" max="4907" width="16.42578125" style="113" customWidth="1"/>
    <col min="4908" max="4908" width="3.42578125" style="113" customWidth="1"/>
    <col min="4909" max="4909" width="2.7109375" style="113" bestFit="1" customWidth="1"/>
    <col min="4910" max="4910" width="2.28515625" style="113" bestFit="1" customWidth="1"/>
    <col min="4911" max="4911" width="16.42578125" style="113" customWidth="1"/>
    <col min="4912" max="5120" width="9.140625" style="113"/>
    <col min="5121" max="5121" width="2.7109375" style="113" bestFit="1" customWidth="1"/>
    <col min="5122" max="5122" width="2.28515625" style="113" bestFit="1" customWidth="1"/>
    <col min="5123" max="5123" width="16.42578125" style="113" customWidth="1"/>
    <col min="5124" max="5124" width="3.42578125" style="113" customWidth="1"/>
    <col min="5125" max="5125" width="2.7109375" style="113" bestFit="1" customWidth="1"/>
    <col min="5126" max="5126" width="2.28515625" style="113" bestFit="1" customWidth="1"/>
    <col min="5127" max="5127" width="16.42578125" style="113" customWidth="1"/>
    <col min="5128" max="5128" width="3.42578125" style="113" customWidth="1"/>
    <col min="5129" max="5129" width="2.7109375" style="113" bestFit="1" customWidth="1"/>
    <col min="5130" max="5130" width="2.28515625" style="113" bestFit="1" customWidth="1"/>
    <col min="5131" max="5131" width="16.42578125" style="113" customWidth="1"/>
    <col min="5132" max="5132" width="3.42578125" style="113" customWidth="1"/>
    <col min="5133" max="5133" width="2.7109375" style="113" bestFit="1" customWidth="1"/>
    <col min="5134" max="5134" width="2.28515625" style="113" bestFit="1" customWidth="1"/>
    <col min="5135" max="5135" width="16.42578125" style="113" customWidth="1"/>
    <col min="5136" max="5136" width="3.42578125" style="113" customWidth="1"/>
    <col min="5137" max="5137" width="2.7109375" style="113" bestFit="1" customWidth="1"/>
    <col min="5138" max="5138" width="2.28515625" style="113" bestFit="1" customWidth="1"/>
    <col min="5139" max="5139" width="16.42578125" style="113" customWidth="1"/>
    <col min="5140" max="5140" width="3.42578125" style="113" customWidth="1"/>
    <col min="5141" max="5141" width="2.7109375" style="113" bestFit="1" customWidth="1"/>
    <col min="5142" max="5142" width="2.28515625" style="113" bestFit="1" customWidth="1"/>
    <col min="5143" max="5143" width="16.42578125" style="113" customWidth="1"/>
    <col min="5144" max="5144" width="3.42578125" style="113" customWidth="1"/>
    <col min="5145" max="5145" width="2.7109375" style="113" bestFit="1" customWidth="1"/>
    <col min="5146" max="5146" width="2.28515625" style="113" bestFit="1" customWidth="1"/>
    <col min="5147" max="5147" width="16.42578125" style="113" customWidth="1"/>
    <col min="5148" max="5148" width="3.42578125" style="113" customWidth="1"/>
    <col min="5149" max="5149" width="2.7109375" style="113" bestFit="1" customWidth="1"/>
    <col min="5150" max="5150" width="2.28515625" style="113" bestFit="1" customWidth="1"/>
    <col min="5151" max="5151" width="16.42578125" style="113" customWidth="1"/>
    <col min="5152" max="5152" width="3.42578125" style="113" customWidth="1"/>
    <col min="5153" max="5153" width="2.7109375" style="113" bestFit="1" customWidth="1"/>
    <col min="5154" max="5154" width="2.28515625" style="113" bestFit="1" customWidth="1"/>
    <col min="5155" max="5155" width="16.42578125" style="113" customWidth="1"/>
    <col min="5156" max="5156" width="3.42578125" style="113" customWidth="1"/>
    <col min="5157" max="5157" width="2.7109375" style="113" bestFit="1" customWidth="1"/>
    <col min="5158" max="5158" width="2.28515625" style="113" bestFit="1" customWidth="1"/>
    <col min="5159" max="5159" width="16.42578125" style="113" customWidth="1"/>
    <col min="5160" max="5160" width="3.42578125" style="113" customWidth="1"/>
    <col min="5161" max="5161" width="2.7109375" style="113" bestFit="1" customWidth="1"/>
    <col min="5162" max="5162" width="2.28515625" style="113" bestFit="1" customWidth="1"/>
    <col min="5163" max="5163" width="16.42578125" style="113" customWidth="1"/>
    <col min="5164" max="5164" width="3.42578125" style="113" customWidth="1"/>
    <col min="5165" max="5165" width="2.7109375" style="113" bestFit="1" customWidth="1"/>
    <col min="5166" max="5166" width="2.28515625" style="113" bestFit="1" customWidth="1"/>
    <col min="5167" max="5167" width="16.42578125" style="113" customWidth="1"/>
    <col min="5168" max="5376" width="9.140625" style="113"/>
    <col min="5377" max="5377" width="2.7109375" style="113" bestFit="1" customWidth="1"/>
    <col min="5378" max="5378" width="2.28515625" style="113" bestFit="1" customWidth="1"/>
    <col min="5379" max="5379" width="16.42578125" style="113" customWidth="1"/>
    <col min="5380" max="5380" width="3.42578125" style="113" customWidth="1"/>
    <col min="5381" max="5381" width="2.7109375" style="113" bestFit="1" customWidth="1"/>
    <col min="5382" max="5382" width="2.28515625" style="113" bestFit="1" customWidth="1"/>
    <col min="5383" max="5383" width="16.42578125" style="113" customWidth="1"/>
    <col min="5384" max="5384" width="3.42578125" style="113" customWidth="1"/>
    <col min="5385" max="5385" width="2.7109375" style="113" bestFit="1" customWidth="1"/>
    <col min="5386" max="5386" width="2.28515625" style="113" bestFit="1" customWidth="1"/>
    <col min="5387" max="5387" width="16.42578125" style="113" customWidth="1"/>
    <col min="5388" max="5388" width="3.42578125" style="113" customWidth="1"/>
    <col min="5389" max="5389" width="2.7109375" style="113" bestFit="1" customWidth="1"/>
    <col min="5390" max="5390" width="2.28515625" style="113" bestFit="1" customWidth="1"/>
    <col min="5391" max="5391" width="16.42578125" style="113" customWidth="1"/>
    <col min="5392" max="5392" width="3.42578125" style="113" customWidth="1"/>
    <col min="5393" max="5393" width="2.7109375" style="113" bestFit="1" customWidth="1"/>
    <col min="5394" max="5394" width="2.28515625" style="113" bestFit="1" customWidth="1"/>
    <col min="5395" max="5395" width="16.42578125" style="113" customWidth="1"/>
    <col min="5396" max="5396" width="3.42578125" style="113" customWidth="1"/>
    <col min="5397" max="5397" width="2.7109375" style="113" bestFit="1" customWidth="1"/>
    <col min="5398" max="5398" width="2.28515625" style="113" bestFit="1" customWidth="1"/>
    <col min="5399" max="5399" width="16.42578125" style="113" customWidth="1"/>
    <col min="5400" max="5400" width="3.42578125" style="113" customWidth="1"/>
    <col min="5401" max="5401" width="2.7109375" style="113" bestFit="1" customWidth="1"/>
    <col min="5402" max="5402" width="2.28515625" style="113" bestFit="1" customWidth="1"/>
    <col min="5403" max="5403" width="16.42578125" style="113" customWidth="1"/>
    <col min="5404" max="5404" width="3.42578125" style="113" customWidth="1"/>
    <col min="5405" max="5405" width="2.7109375" style="113" bestFit="1" customWidth="1"/>
    <col min="5406" max="5406" width="2.28515625" style="113" bestFit="1" customWidth="1"/>
    <col min="5407" max="5407" width="16.42578125" style="113" customWidth="1"/>
    <col min="5408" max="5408" width="3.42578125" style="113" customWidth="1"/>
    <col min="5409" max="5409" width="2.7109375" style="113" bestFit="1" customWidth="1"/>
    <col min="5410" max="5410" width="2.28515625" style="113" bestFit="1" customWidth="1"/>
    <col min="5411" max="5411" width="16.42578125" style="113" customWidth="1"/>
    <col min="5412" max="5412" width="3.42578125" style="113" customWidth="1"/>
    <col min="5413" max="5413" width="2.7109375" style="113" bestFit="1" customWidth="1"/>
    <col min="5414" max="5414" width="2.28515625" style="113" bestFit="1" customWidth="1"/>
    <col min="5415" max="5415" width="16.42578125" style="113" customWidth="1"/>
    <col min="5416" max="5416" width="3.42578125" style="113" customWidth="1"/>
    <col min="5417" max="5417" width="2.7109375" style="113" bestFit="1" customWidth="1"/>
    <col min="5418" max="5418" width="2.28515625" style="113" bestFit="1" customWidth="1"/>
    <col min="5419" max="5419" width="16.42578125" style="113" customWidth="1"/>
    <col min="5420" max="5420" width="3.42578125" style="113" customWidth="1"/>
    <col min="5421" max="5421" width="2.7109375" style="113" bestFit="1" customWidth="1"/>
    <col min="5422" max="5422" width="2.28515625" style="113" bestFit="1" customWidth="1"/>
    <col min="5423" max="5423" width="16.42578125" style="113" customWidth="1"/>
    <col min="5424" max="5632" width="9.140625" style="113"/>
    <col min="5633" max="5633" width="2.7109375" style="113" bestFit="1" customWidth="1"/>
    <col min="5634" max="5634" width="2.28515625" style="113" bestFit="1" customWidth="1"/>
    <col min="5635" max="5635" width="16.42578125" style="113" customWidth="1"/>
    <col min="5636" max="5636" width="3.42578125" style="113" customWidth="1"/>
    <col min="5637" max="5637" width="2.7109375" style="113" bestFit="1" customWidth="1"/>
    <col min="5638" max="5638" width="2.28515625" style="113" bestFit="1" customWidth="1"/>
    <col min="5639" max="5639" width="16.42578125" style="113" customWidth="1"/>
    <col min="5640" max="5640" width="3.42578125" style="113" customWidth="1"/>
    <col min="5641" max="5641" width="2.7109375" style="113" bestFit="1" customWidth="1"/>
    <col min="5642" max="5642" width="2.28515625" style="113" bestFit="1" customWidth="1"/>
    <col min="5643" max="5643" width="16.42578125" style="113" customWidth="1"/>
    <col min="5644" max="5644" width="3.42578125" style="113" customWidth="1"/>
    <col min="5645" max="5645" width="2.7109375" style="113" bestFit="1" customWidth="1"/>
    <col min="5646" max="5646" width="2.28515625" style="113" bestFit="1" customWidth="1"/>
    <col min="5647" max="5647" width="16.42578125" style="113" customWidth="1"/>
    <col min="5648" max="5648" width="3.42578125" style="113" customWidth="1"/>
    <col min="5649" max="5649" width="2.7109375" style="113" bestFit="1" customWidth="1"/>
    <col min="5650" max="5650" width="2.28515625" style="113" bestFit="1" customWidth="1"/>
    <col min="5651" max="5651" width="16.42578125" style="113" customWidth="1"/>
    <col min="5652" max="5652" width="3.42578125" style="113" customWidth="1"/>
    <col min="5653" max="5653" width="2.7109375" style="113" bestFit="1" customWidth="1"/>
    <col min="5654" max="5654" width="2.28515625" style="113" bestFit="1" customWidth="1"/>
    <col min="5655" max="5655" width="16.42578125" style="113" customWidth="1"/>
    <col min="5656" max="5656" width="3.42578125" style="113" customWidth="1"/>
    <col min="5657" max="5657" width="2.7109375" style="113" bestFit="1" customWidth="1"/>
    <col min="5658" max="5658" width="2.28515625" style="113" bestFit="1" customWidth="1"/>
    <col min="5659" max="5659" width="16.42578125" style="113" customWidth="1"/>
    <col min="5660" max="5660" width="3.42578125" style="113" customWidth="1"/>
    <col min="5661" max="5661" width="2.7109375" style="113" bestFit="1" customWidth="1"/>
    <col min="5662" max="5662" width="2.28515625" style="113" bestFit="1" customWidth="1"/>
    <col min="5663" max="5663" width="16.42578125" style="113" customWidth="1"/>
    <col min="5664" max="5664" width="3.42578125" style="113" customWidth="1"/>
    <col min="5665" max="5665" width="2.7109375" style="113" bestFit="1" customWidth="1"/>
    <col min="5666" max="5666" width="2.28515625" style="113" bestFit="1" customWidth="1"/>
    <col min="5667" max="5667" width="16.42578125" style="113" customWidth="1"/>
    <col min="5668" max="5668" width="3.42578125" style="113" customWidth="1"/>
    <col min="5669" max="5669" width="2.7109375" style="113" bestFit="1" customWidth="1"/>
    <col min="5670" max="5670" width="2.28515625" style="113" bestFit="1" customWidth="1"/>
    <col min="5671" max="5671" width="16.42578125" style="113" customWidth="1"/>
    <col min="5672" max="5672" width="3.42578125" style="113" customWidth="1"/>
    <col min="5673" max="5673" width="2.7109375" style="113" bestFit="1" customWidth="1"/>
    <col min="5674" max="5674" width="2.28515625" style="113" bestFit="1" customWidth="1"/>
    <col min="5675" max="5675" width="16.42578125" style="113" customWidth="1"/>
    <col min="5676" max="5676" width="3.42578125" style="113" customWidth="1"/>
    <col min="5677" max="5677" width="2.7109375" style="113" bestFit="1" customWidth="1"/>
    <col min="5678" max="5678" width="2.28515625" style="113" bestFit="1" customWidth="1"/>
    <col min="5679" max="5679" width="16.42578125" style="113" customWidth="1"/>
    <col min="5680" max="5888" width="9.140625" style="113"/>
    <col min="5889" max="5889" width="2.7109375" style="113" bestFit="1" customWidth="1"/>
    <col min="5890" max="5890" width="2.28515625" style="113" bestFit="1" customWidth="1"/>
    <col min="5891" max="5891" width="16.42578125" style="113" customWidth="1"/>
    <col min="5892" max="5892" width="3.42578125" style="113" customWidth="1"/>
    <col min="5893" max="5893" width="2.7109375" style="113" bestFit="1" customWidth="1"/>
    <col min="5894" max="5894" width="2.28515625" style="113" bestFit="1" customWidth="1"/>
    <col min="5895" max="5895" width="16.42578125" style="113" customWidth="1"/>
    <col min="5896" max="5896" width="3.42578125" style="113" customWidth="1"/>
    <col min="5897" max="5897" width="2.7109375" style="113" bestFit="1" customWidth="1"/>
    <col min="5898" max="5898" width="2.28515625" style="113" bestFit="1" customWidth="1"/>
    <col min="5899" max="5899" width="16.42578125" style="113" customWidth="1"/>
    <col min="5900" max="5900" width="3.42578125" style="113" customWidth="1"/>
    <col min="5901" max="5901" width="2.7109375" style="113" bestFit="1" customWidth="1"/>
    <col min="5902" max="5902" width="2.28515625" style="113" bestFit="1" customWidth="1"/>
    <col min="5903" max="5903" width="16.42578125" style="113" customWidth="1"/>
    <col min="5904" max="5904" width="3.42578125" style="113" customWidth="1"/>
    <col min="5905" max="5905" width="2.7109375" style="113" bestFit="1" customWidth="1"/>
    <col min="5906" max="5906" width="2.28515625" style="113" bestFit="1" customWidth="1"/>
    <col min="5907" max="5907" width="16.42578125" style="113" customWidth="1"/>
    <col min="5908" max="5908" width="3.42578125" style="113" customWidth="1"/>
    <col min="5909" max="5909" width="2.7109375" style="113" bestFit="1" customWidth="1"/>
    <col min="5910" max="5910" width="2.28515625" style="113" bestFit="1" customWidth="1"/>
    <col min="5911" max="5911" width="16.42578125" style="113" customWidth="1"/>
    <col min="5912" max="5912" width="3.42578125" style="113" customWidth="1"/>
    <col min="5913" max="5913" width="2.7109375" style="113" bestFit="1" customWidth="1"/>
    <col min="5914" max="5914" width="2.28515625" style="113" bestFit="1" customWidth="1"/>
    <col min="5915" max="5915" width="16.42578125" style="113" customWidth="1"/>
    <col min="5916" max="5916" width="3.42578125" style="113" customWidth="1"/>
    <col min="5917" max="5917" width="2.7109375" style="113" bestFit="1" customWidth="1"/>
    <col min="5918" max="5918" width="2.28515625" style="113" bestFit="1" customWidth="1"/>
    <col min="5919" max="5919" width="16.42578125" style="113" customWidth="1"/>
    <col min="5920" max="5920" width="3.42578125" style="113" customWidth="1"/>
    <col min="5921" max="5921" width="2.7109375" style="113" bestFit="1" customWidth="1"/>
    <col min="5922" max="5922" width="2.28515625" style="113" bestFit="1" customWidth="1"/>
    <col min="5923" max="5923" width="16.42578125" style="113" customWidth="1"/>
    <col min="5924" max="5924" width="3.42578125" style="113" customWidth="1"/>
    <col min="5925" max="5925" width="2.7109375" style="113" bestFit="1" customWidth="1"/>
    <col min="5926" max="5926" width="2.28515625" style="113" bestFit="1" customWidth="1"/>
    <col min="5927" max="5927" width="16.42578125" style="113" customWidth="1"/>
    <col min="5928" max="5928" width="3.42578125" style="113" customWidth="1"/>
    <col min="5929" max="5929" width="2.7109375" style="113" bestFit="1" customWidth="1"/>
    <col min="5930" max="5930" width="2.28515625" style="113" bestFit="1" customWidth="1"/>
    <col min="5931" max="5931" width="16.42578125" style="113" customWidth="1"/>
    <col min="5932" max="5932" width="3.42578125" style="113" customWidth="1"/>
    <col min="5933" max="5933" width="2.7109375" style="113" bestFit="1" customWidth="1"/>
    <col min="5934" max="5934" width="2.28515625" style="113" bestFit="1" customWidth="1"/>
    <col min="5935" max="5935" width="16.42578125" style="113" customWidth="1"/>
    <col min="5936" max="6144" width="9.140625" style="113"/>
    <col min="6145" max="6145" width="2.7109375" style="113" bestFit="1" customWidth="1"/>
    <col min="6146" max="6146" width="2.28515625" style="113" bestFit="1" customWidth="1"/>
    <col min="6147" max="6147" width="16.42578125" style="113" customWidth="1"/>
    <col min="6148" max="6148" width="3.42578125" style="113" customWidth="1"/>
    <col min="6149" max="6149" width="2.7109375" style="113" bestFit="1" customWidth="1"/>
    <col min="6150" max="6150" width="2.28515625" style="113" bestFit="1" customWidth="1"/>
    <col min="6151" max="6151" width="16.42578125" style="113" customWidth="1"/>
    <col min="6152" max="6152" width="3.42578125" style="113" customWidth="1"/>
    <col min="6153" max="6153" width="2.7109375" style="113" bestFit="1" customWidth="1"/>
    <col min="6154" max="6154" width="2.28515625" style="113" bestFit="1" customWidth="1"/>
    <col min="6155" max="6155" width="16.42578125" style="113" customWidth="1"/>
    <col min="6156" max="6156" width="3.42578125" style="113" customWidth="1"/>
    <col min="6157" max="6157" width="2.7109375" style="113" bestFit="1" customWidth="1"/>
    <col min="6158" max="6158" width="2.28515625" style="113" bestFit="1" customWidth="1"/>
    <col min="6159" max="6159" width="16.42578125" style="113" customWidth="1"/>
    <col min="6160" max="6160" width="3.42578125" style="113" customWidth="1"/>
    <col min="6161" max="6161" width="2.7109375" style="113" bestFit="1" customWidth="1"/>
    <col min="6162" max="6162" width="2.28515625" style="113" bestFit="1" customWidth="1"/>
    <col min="6163" max="6163" width="16.42578125" style="113" customWidth="1"/>
    <col min="6164" max="6164" width="3.42578125" style="113" customWidth="1"/>
    <col min="6165" max="6165" width="2.7109375" style="113" bestFit="1" customWidth="1"/>
    <col min="6166" max="6166" width="2.28515625" style="113" bestFit="1" customWidth="1"/>
    <col min="6167" max="6167" width="16.42578125" style="113" customWidth="1"/>
    <col min="6168" max="6168" width="3.42578125" style="113" customWidth="1"/>
    <col min="6169" max="6169" width="2.7109375" style="113" bestFit="1" customWidth="1"/>
    <col min="6170" max="6170" width="2.28515625" style="113" bestFit="1" customWidth="1"/>
    <col min="6171" max="6171" width="16.42578125" style="113" customWidth="1"/>
    <col min="6172" max="6172" width="3.42578125" style="113" customWidth="1"/>
    <col min="6173" max="6173" width="2.7109375" style="113" bestFit="1" customWidth="1"/>
    <col min="6174" max="6174" width="2.28515625" style="113" bestFit="1" customWidth="1"/>
    <col min="6175" max="6175" width="16.42578125" style="113" customWidth="1"/>
    <col min="6176" max="6176" width="3.42578125" style="113" customWidth="1"/>
    <col min="6177" max="6177" width="2.7109375" style="113" bestFit="1" customWidth="1"/>
    <col min="6178" max="6178" width="2.28515625" style="113" bestFit="1" customWidth="1"/>
    <col min="6179" max="6179" width="16.42578125" style="113" customWidth="1"/>
    <col min="6180" max="6180" width="3.42578125" style="113" customWidth="1"/>
    <col min="6181" max="6181" width="2.7109375" style="113" bestFit="1" customWidth="1"/>
    <col min="6182" max="6182" width="2.28515625" style="113" bestFit="1" customWidth="1"/>
    <col min="6183" max="6183" width="16.42578125" style="113" customWidth="1"/>
    <col min="6184" max="6184" width="3.42578125" style="113" customWidth="1"/>
    <col min="6185" max="6185" width="2.7109375" style="113" bestFit="1" customWidth="1"/>
    <col min="6186" max="6186" width="2.28515625" style="113" bestFit="1" customWidth="1"/>
    <col min="6187" max="6187" width="16.42578125" style="113" customWidth="1"/>
    <col min="6188" max="6188" width="3.42578125" style="113" customWidth="1"/>
    <col min="6189" max="6189" width="2.7109375" style="113" bestFit="1" customWidth="1"/>
    <col min="6190" max="6190" width="2.28515625" style="113" bestFit="1" customWidth="1"/>
    <col min="6191" max="6191" width="16.42578125" style="113" customWidth="1"/>
    <col min="6192" max="6400" width="9.140625" style="113"/>
    <col min="6401" max="6401" width="2.7109375" style="113" bestFit="1" customWidth="1"/>
    <col min="6402" max="6402" width="2.28515625" style="113" bestFit="1" customWidth="1"/>
    <col min="6403" max="6403" width="16.42578125" style="113" customWidth="1"/>
    <col min="6404" max="6404" width="3.42578125" style="113" customWidth="1"/>
    <col min="6405" max="6405" width="2.7109375" style="113" bestFit="1" customWidth="1"/>
    <col min="6406" max="6406" width="2.28515625" style="113" bestFit="1" customWidth="1"/>
    <col min="6407" max="6407" width="16.42578125" style="113" customWidth="1"/>
    <col min="6408" max="6408" width="3.42578125" style="113" customWidth="1"/>
    <col min="6409" max="6409" width="2.7109375" style="113" bestFit="1" customWidth="1"/>
    <col min="6410" max="6410" width="2.28515625" style="113" bestFit="1" customWidth="1"/>
    <col min="6411" max="6411" width="16.42578125" style="113" customWidth="1"/>
    <col min="6412" max="6412" width="3.42578125" style="113" customWidth="1"/>
    <col min="6413" max="6413" width="2.7109375" style="113" bestFit="1" customWidth="1"/>
    <col min="6414" max="6414" width="2.28515625" style="113" bestFit="1" customWidth="1"/>
    <col min="6415" max="6415" width="16.42578125" style="113" customWidth="1"/>
    <col min="6416" max="6416" width="3.42578125" style="113" customWidth="1"/>
    <col min="6417" max="6417" width="2.7109375" style="113" bestFit="1" customWidth="1"/>
    <col min="6418" max="6418" width="2.28515625" style="113" bestFit="1" customWidth="1"/>
    <col min="6419" max="6419" width="16.42578125" style="113" customWidth="1"/>
    <col min="6420" max="6420" width="3.42578125" style="113" customWidth="1"/>
    <col min="6421" max="6421" width="2.7109375" style="113" bestFit="1" customWidth="1"/>
    <col min="6422" max="6422" width="2.28515625" style="113" bestFit="1" customWidth="1"/>
    <col min="6423" max="6423" width="16.42578125" style="113" customWidth="1"/>
    <col min="6424" max="6424" width="3.42578125" style="113" customWidth="1"/>
    <col min="6425" max="6425" width="2.7109375" style="113" bestFit="1" customWidth="1"/>
    <col min="6426" max="6426" width="2.28515625" style="113" bestFit="1" customWidth="1"/>
    <col min="6427" max="6427" width="16.42578125" style="113" customWidth="1"/>
    <col min="6428" max="6428" width="3.42578125" style="113" customWidth="1"/>
    <col min="6429" max="6429" width="2.7109375" style="113" bestFit="1" customWidth="1"/>
    <col min="6430" max="6430" width="2.28515625" style="113" bestFit="1" customWidth="1"/>
    <col min="6431" max="6431" width="16.42578125" style="113" customWidth="1"/>
    <col min="6432" max="6432" width="3.42578125" style="113" customWidth="1"/>
    <col min="6433" max="6433" width="2.7109375" style="113" bestFit="1" customWidth="1"/>
    <col min="6434" max="6434" width="2.28515625" style="113" bestFit="1" customWidth="1"/>
    <col min="6435" max="6435" width="16.42578125" style="113" customWidth="1"/>
    <col min="6436" max="6436" width="3.42578125" style="113" customWidth="1"/>
    <col min="6437" max="6437" width="2.7109375" style="113" bestFit="1" customWidth="1"/>
    <col min="6438" max="6438" width="2.28515625" style="113" bestFit="1" customWidth="1"/>
    <col min="6439" max="6439" width="16.42578125" style="113" customWidth="1"/>
    <col min="6440" max="6440" width="3.42578125" style="113" customWidth="1"/>
    <col min="6441" max="6441" width="2.7109375" style="113" bestFit="1" customWidth="1"/>
    <col min="6442" max="6442" width="2.28515625" style="113" bestFit="1" customWidth="1"/>
    <col min="6443" max="6443" width="16.42578125" style="113" customWidth="1"/>
    <col min="6444" max="6444" width="3.42578125" style="113" customWidth="1"/>
    <col min="6445" max="6445" width="2.7109375" style="113" bestFit="1" customWidth="1"/>
    <col min="6446" max="6446" width="2.28515625" style="113" bestFit="1" customWidth="1"/>
    <col min="6447" max="6447" width="16.42578125" style="113" customWidth="1"/>
    <col min="6448" max="6656" width="9.140625" style="113"/>
    <col min="6657" max="6657" width="2.7109375" style="113" bestFit="1" customWidth="1"/>
    <col min="6658" max="6658" width="2.28515625" style="113" bestFit="1" customWidth="1"/>
    <col min="6659" max="6659" width="16.42578125" style="113" customWidth="1"/>
    <col min="6660" max="6660" width="3.42578125" style="113" customWidth="1"/>
    <col min="6661" max="6661" width="2.7109375" style="113" bestFit="1" customWidth="1"/>
    <col min="6662" max="6662" width="2.28515625" style="113" bestFit="1" customWidth="1"/>
    <col min="6663" max="6663" width="16.42578125" style="113" customWidth="1"/>
    <col min="6664" max="6664" width="3.42578125" style="113" customWidth="1"/>
    <col min="6665" max="6665" width="2.7109375" style="113" bestFit="1" customWidth="1"/>
    <col min="6666" max="6666" width="2.28515625" style="113" bestFit="1" customWidth="1"/>
    <col min="6667" max="6667" width="16.42578125" style="113" customWidth="1"/>
    <col min="6668" max="6668" width="3.42578125" style="113" customWidth="1"/>
    <col min="6669" max="6669" width="2.7109375" style="113" bestFit="1" customWidth="1"/>
    <col min="6670" max="6670" width="2.28515625" style="113" bestFit="1" customWidth="1"/>
    <col min="6671" max="6671" width="16.42578125" style="113" customWidth="1"/>
    <col min="6672" max="6672" width="3.42578125" style="113" customWidth="1"/>
    <col min="6673" max="6673" width="2.7109375" style="113" bestFit="1" customWidth="1"/>
    <col min="6674" max="6674" width="2.28515625" style="113" bestFit="1" customWidth="1"/>
    <col min="6675" max="6675" width="16.42578125" style="113" customWidth="1"/>
    <col min="6676" max="6676" width="3.42578125" style="113" customWidth="1"/>
    <col min="6677" max="6677" width="2.7109375" style="113" bestFit="1" customWidth="1"/>
    <col min="6678" max="6678" width="2.28515625" style="113" bestFit="1" customWidth="1"/>
    <col min="6679" max="6679" width="16.42578125" style="113" customWidth="1"/>
    <col min="6680" max="6680" width="3.42578125" style="113" customWidth="1"/>
    <col min="6681" max="6681" width="2.7109375" style="113" bestFit="1" customWidth="1"/>
    <col min="6682" max="6682" width="2.28515625" style="113" bestFit="1" customWidth="1"/>
    <col min="6683" max="6683" width="16.42578125" style="113" customWidth="1"/>
    <col min="6684" max="6684" width="3.42578125" style="113" customWidth="1"/>
    <col min="6685" max="6685" width="2.7109375" style="113" bestFit="1" customWidth="1"/>
    <col min="6686" max="6686" width="2.28515625" style="113" bestFit="1" customWidth="1"/>
    <col min="6687" max="6687" width="16.42578125" style="113" customWidth="1"/>
    <col min="6688" max="6688" width="3.42578125" style="113" customWidth="1"/>
    <col min="6689" max="6689" width="2.7109375" style="113" bestFit="1" customWidth="1"/>
    <col min="6690" max="6690" width="2.28515625" style="113" bestFit="1" customWidth="1"/>
    <col min="6691" max="6691" width="16.42578125" style="113" customWidth="1"/>
    <col min="6692" max="6692" width="3.42578125" style="113" customWidth="1"/>
    <col min="6693" max="6693" width="2.7109375" style="113" bestFit="1" customWidth="1"/>
    <col min="6694" max="6694" width="2.28515625" style="113" bestFit="1" customWidth="1"/>
    <col min="6695" max="6695" width="16.42578125" style="113" customWidth="1"/>
    <col min="6696" max="6696" width="3.42578125" style="113" customWidth="1"/>
    <col min="6697" max="6697" width="2.7109375" style="113" bestFit="1" customWidth="1"/>
    <col min="6698" max="6698" width="2.28515625" style="113" bestFit="1" customWidth="1"/>
    <col min="6699" max="6699" width="16.42578125" style="113" customWidth="1"/>
    <col min="6700" max="6700" width="3.42578125" style="113" customWidth="1"/>
    <col min="6701" max="6701" width="2.7109375" style="113" bestFit="1" customWidth="1"/>
    <col min="6702" max="6702" width="2.28515625" style="113" bestFit="1" customWidth="1"/>
    <col min="6703" max="6703" width="16.42578125" style="113" customWidth="1"/>
    <col min="6704" max="6912" width="9.140625" style="113"/>
    <col min="6913" max="6913" width="2.7109375" style="113" bestFit="1" customWidth="1"/>
    <col min="6914" max="6914" width="2.28515625" style="113" bestFit="1" customWidth="1"/>
    <col min="6915" max="6915" width="16.42578125" style="113" customWidth="1"/>
    <col min="6916" max="6916" width="3.42578125" style="113" customWidth="1"/>
    <col min="6917" max="6917" width="2.7109375" style="113" bestFit="1" customWidth="1"/>
    <col min="6918" max="6918" width="2.28515625" style="113" bestFit="1" customWidth="1"/>
    <col min="6919" max="6919" width="16.42578125" style="113" customWidth="1"/>
    <col min="6920" max="6920" width="3.42578125" style="113" customWidth="1"/>
    <col min="6921" max="6921" width="2.7109375" style="113" bestFit="1" customWidth="1"/>
    <col min="6922" max="6922" width="2.28515625" style="113" bestFit="1" customWidth="1"/>
    <col min="6923" max="6923" width="16.42578125" style="113" customWidth="1"/>
    <col min="6924" max="6924" width="3.42578125" style="113" customWidth="1"/>
    <col min="6925" max="6925" width="2.7109375" style="113" bestFit="1" customWidth="1"/>
    <col min="6926" max="6926" width="2.28515625" style="113" bestFit="1" customWidth="1"/>
    <col min="6927" max="6927" width="16.42578125" style="113" customWidth="1"/>
    <col min="6928" max="6928" width="3.42578125" style="113" customWidth="1"/>
    <col min="6929" max="6929" width="2.7109375" style="113" bestFit="1" customWidth="1"/>
    <col min="6930" max="6930" width="2.28515625" style="113" bestFit="1" customWidth="1"/>
    <col min="6931" max="6931" width="16.42578125" style="113" customWidth="1"/>
    <col min="6932" max="6932" width="3.42578125" style="113" customWidth="1"/>
    <col min="6933" max="6933" width="2.7109375" style="113" bestFit="1" customWidth="1"/>
    <col min="6934" max="6934" width="2.28515625" style="113" bestFit="1" customWidth="1"/>
    <col min="6935" max="6935" width="16.42578125" style="113" customWidth="1"/>
    <col min="6936" max="6936" width="3.42578125" style="113" customWidth="1"/>
    <col min="6937" max="6937" width="2.7109375" style="113" bestFit="1" customWidth="1"/>
    <col min="6938" max="6938" width="2.28515625" style="113" bestFit="1" customWidth="1"/>
    <col min="6939" max="6939" width="16.42578125" style="113" customWidth="1"/>
    <col min="6940" max="6940" width="3.42578125" style="113" customWidth="1"/>
    <col min="6941" max="6941" width="2.7109375" style="113" bestFit="1" customWidth="1"/>
    <col min="6942" max="6942" width="2.28515625" style="113" bestFit="1" customWidth="1"/>
    <col min="6943" max="6943" width="16.42578125" style="113" customWidth="1"/>
    <col min="6944" max="6944" width="3.42578125" style="113" customWidth="1"/>
    <col min="6945" max="6945" width="2.7109375" style="113" bestFit="1" customWidth="1"/>
    <col min="6946" max="6946" width="2.28515625" style="113" bestFit="1" customWidth="1"/>
    <col min="6947" max="6947" width="16.42578125" style="113" customWidth="1"/>
    <col min="6948" max="6948" width="3.42578125" style="113" customWidth="1"/>
    <col min="6949" max="6949" width="2.7109375" style="113" bestFit="1" customWidth="1"/>
    <col min="6950" max="6950" width="2.28515625" style="113" bestFit="1" customWidth="1"/>
    <col min="6951" max="6951" width="16.42578125" style="113" customWidth="1"/>
    <col min="6952" max="6952" width="3.42578125" style="113" customWidth="1"/>
    <col min="6953" max="6953" width="2.7109375" style="113" bestFit="1" customWidth="1"/>
    <col min="6954" max="6954" width="2.28515625" style="113" bestFit="1" customWidth="1"/>
    <col min="6955" max="6955" width="16.42578125" style="113" customWidth="1"/>
    <col min="6956" max="6956" width="3.42578125" style="113" customWidth="1"/>
    <col min="6957" max="6957" width="2.7109375" style="113" bestFit="1" customWidth="1"/>
    <col min="6958" max="6958" width="2.28515625" style="113" bestFit="1" customWidth="1"/>
    <col min="6959" max="6959" width="16.42578125" style="113" customWidth="1"/>
    <col min="6960" max="7168" width="9.140625" style="113"/>
    <col min="7169" max="7169" width="2.7109375" style="113" bestFit="1" customWidth="1"/>
    <col min="7170" max="7170" width="2.28515625" style="113" bestFit="1" customWidth="1"/>
    <col min="7171" max="7171" width="16.42578125" style="113" customWidth="1"/>
    <col min="7172" max="7172" width="3.42578125" style="113" customWidth="1"/>
    <col min="7173" max="7173" width="2.7109375" style="113" bestFit="1" customWidth="1"/>
    <col min="7174" max="7174" width="2.28515625" style="113" bestFit="1" customWidth="1"/>
    <col min="7175" max="7175" width="16.42578125" style="113" customWidth="1"/>
    <col min="7176" max="7176" width="3.42578125" style="113" customWidth="1"/>
    <col min="7177" max="7177" width="2.7109375" style="113" bestFit="1" customWidth="1"/>
    <col min="7178" max="7178" width="2.28515625" style="113" bestFit="1" customWidth="1"/>
    <col min="7179" max="7179" width="16.42578125" style="113" customWidth="1"/>
    <col min="7180" max="7180" width="3.42578125" style="113" customWidth="1"/>
    <col min="7181" max="7181" width="2.7109375" style="113" bestFit="1" customWidth="1"/>
    <col min="7182" max="7182" width="2.28515625" style="113" bestFit="1" customWidth="1"/>
    <col min="7183" max="7183" width="16.42578125" style="113" customWidth="1"/>
    <col min="7184" max="7184" width="3.42578125" style="113" customWidth="1"/>
    <col min="7185" max="7185" width="2.7109375" style="113" bestFit="1" customWidth="1"/>
    <col min="7186" max="7186" width="2.28515625" style="113" bestFit="1" customWidth="1"/>
    <col min="7187" max="7187" width="16.42578125" style="113" customWidth="1"/>
    <col min="7188" max="7188" width="3.42578125" style="113" customWidth="1"/>
    <col min="7189" max="7189" width="2.7109375" style="113" bestFit="1" customWidth="1"/>
    <col min="7190" max="7190" width="2.28515625" style="113" bestFit="1" customWidth="1"/>
    <col min="7191" max="7191" width="16.42578125" style="113" customWidth="1"/>
    <col min="7192" max="7192" width="3.42578125" style="113" customWidth="1"/>
    <col min="7193" max="7193" width="2.7109375" style="113" bestFit="1" customWidth="1"/>
    <col min="7194" max="7194" width="2.28515625" style="113" bestFit="1" customWidth="1"/>
    <col min="7195" max="7195" width="16.42578125" style="113" customWidth="1"/>
    <col min="7196" max="7196" width="3.42578125" style="113" customWidth="1"/>
    <col min="7197" max="7197" width="2.7109375" style="113" bestFit="1" customWidth="1"/>
    <col min="7198" max="7198" width="2.28515625" style="113" bestFit="1" customWidth="1"/>
    <col min="7199" max="7199" width="16.42578125" style="113" customWidth="1"/>
    <col min="7200" max="7200" width="3.42578125" style="113" customWidth="1"/>
    <col min="7201" max="7201" width="2.7109375" style="113" bestFit="1" customWidth="1"/>
    <col min="7202" max="7202" width="2.28515625" style="113" bestFit="1" customWidth="1"/>
    <col min="7203" max="7203" width="16.42578125" style="113" customWidth="1"/>
    <col min="7204" max="7204" width="3.42578125" style="113" customWidth="1"/>
    <col min="7205" max="7205" width="2.7109375" style="113" bestFit="1" customWidth="1"/>
    <col min="7206" max="7206" width="2.28515625" style="113" bestFit="1" customWidth="1"/>
    <col min="7207" max="7207" width="16.42578125" style="113" customWidth="1"/>
    <col min="7208" max="7208" width="3.42578125" style="113" customWidth="1"/>
    <col min="7209" max="7209" width="2.7109375" style="113" bestFit="1" customWidth="1"/>
    <col min="7210" max="7210" width="2.28515625" style="113" bestFit="1" customWidth="1"/>
    <col min="7211" max="7211" width="16.42578125" style="113" customWidth="1"/>
    <col min="7212" max="7212" width="3.42578125" style="113" customWidth="1"/>
    <col min="7213" max="7213" width="2.7109375" style="113" bestFit="1" customWidth="1"/>
    <col min="7214" max="7214" width="2.28515625" style="113" bestFit="1" customWidth="1"/>
    <col min="7215" max="7215" width="16.42578125" style="113" customWidth="1"/>
    <col min="7216" max="7424" width="9.140625" style="113"/>
    <col min="7425" max="7425" width="2.7109375" style="113" bestFit="1" customWidth="1"/>
    <col min="7426" max="7426" width="2.28515625" style="113" bestFit="1" customWidth="1"/>
    <col min="7427" max="7427" width="16.42578125" style="113" customWidth="1"/>
    <col min="7428" max="7428" width="3.42578125" style="113" customWidth="1"/>
    <col min="7429" max="7429" width="2.7109375" style="113" bestFit="1" customWidth="1"/>
    <col min="7430" max="7430" width="2.28515625" style="113" bestFit="1" customWidth="1"/>
    <col min="7431" max="7431" width="16.42578125" style="113" customWidth="1"/>
    <col min="7432" max="7432" width="3.42578125" style="113" customWidth="1"/>
    <col min="7433" max="7433" width="2.7109375" style="113" bestFit="1" customWidth="1"/>
    <col min="7434" max="7434" width="2.28515625" style="113" bestFit="1" customWidth="1"/>
    <col min="7435" max="7435" width="16.42578125" style="113" customWidth="1"/>
    <col min="7436" max="7436" width="3.42578125" style="113" customWidth="1"/>
    <col min="7437" max="7437" width="2.7109375" style="113" bestFit="1" customWidth="1"/>
    <col min="7438" max="7438" width="2.28515625" style="113" bestFit="1" customWidth="1"/>
    <col min="7439" max="7439" width="16.42578125" style="113" customWidth="1"/>
    <col min="7440" max="7440" width="3.42578125" style="113" customWidth="1"/>
    <col min="7441" max="7441" width="2.7109375" style="113" bestFit="1" customWidth="1"/>
    <col min="7442" max="7442" width="2.28515625" style="113" bestFit="1" customWidth="1"/>
    <col min="7443" max="7443" width="16.42578125" style="113" customWidth="1"/>
    <col min="7444" max="7444" width="3.42578125" style="113" customWidth="1"/>
    <col min="7445" max="7445" width="2.7109375" style="113" bestFit="1" customWidth="1"/>
    <col min="7446" max="7446" width="2.28515625" style="113" bestFit="1" customWidth="1"/>
    <col min="7447" max="7447" width="16.42578125" style="113" customWidth="1"/>
    <col min="7448" max="7448" width="3.42578125" style="113" customWidth="1"/>
    <col min="7449" max="7449" width="2.7109375" style="113" bestFit="1" customWidth="1"/>
    <col min="7450" max="7450" width="2.28515625" style="113" bestFit="1" customWidth="1"/>
    <col min="7451" max="7451" width="16.42578125" style="113" customWidth="1"/>
    <col min="7452" max="7452" width="3.42578125" style="113" customWidth="1"/>
    <col min="7453" max="7453" width="2.7109375" style="113" bestFit="1" customWidth="1"/>
    <col min="7454" max="7454" width="2.28515625" style="113" bestFit="1" customWidth="1"/>
    <col min="7455" max="7455" width="16.42578125" style="113" customWidth="1"/>
    <col min="7456" max="7456" width="3.42578125" style="113" customWidth="1"/>
    <col min="7457" max="7457" width="2.7109375" style="113" bestFit="1" customWidth="1"/>
    <col min="7458" max="7458" width="2.28515625" style="113" bestFit="1" customWidth="1"/>
    <col min="7459" max="7459" width="16.42578125" style="113" customWidth="1"/>
    <col min="7460" max="7460" width="3.42578125" style="113" customWidth="1"/>
    <col min="7461" max="7461" width="2.7109375" style="113" bestFit="1" customWidth="1"/>
    <col min="7462" max="7462" width="2.28515625" style="113" bestFit="1" customWidth="1"/>
    <col min="7463" max="7463" width="16.42578125" style="113" customWidth="1"/>
    <col min="7464" max="7464" width="3.42578125" style="113" customWidth="1"/>
    <col min="7465" max="7465" width="2.7109375" style="113" bestFit="1" customWidth="1"/>
    <col min="7466" max="7466" width="2.28515625" style="113" bestFit="1" customWidth="1"/>
    <col min="7467" max="7467" width="16.42578125" style="113" customWidth="1"/>
    <col min="7468" max="7468" width="3.42578125" style="113" customWidth="1"/>
    <col min="7469" max="7469" width="2.7109375" style="113" bestFit="1" customWidth="1"/>
    <col min="7470" max="7470" width="2.28515625" style="113" bestFit="1" customWidth="1"/>
    <col min="7471" max="7471" width="16.42578125" style="113" customWidth="1"/>
    <col min="7472" max="7680" width="9.140625" style="113"/>
    <col min="7681" max="7681" width="2.7109375" style="113" bestFit="1" customWidth="1"/>
    <col min="7682" max="7682" width="2.28515625" style="113" bestFit="1" customWidth="1"/>
    <col min="7683" max="7683" width="16.42578125" style="113" customWidth="1"/>
    <col min="7684" max="7684" width="3.42578125" style="113" customWidth="1"/>
    <col min="7685" max="7685" width="2.7109375" style="113" bestFit="1" customWidth="1"/>
    <col min="7686" max="7686" width="2.28515625" style="113" bestFit="1" customWidth="1"/>
    <col min="7687" max="7687" width="16.42578125" style="113" customWidth="1"/>
    <col min="7688" max="7688" width="3.42578125" style="113" customWidth="1"/>
    <col min="7689" max="7689" width="2.7109375" style="113" bestFit="1" customWidth="1"/>
    <col min="7690" max="7690" width="2.28515625" style="113" bestFit="1" customWidth="1"/>
    <col min="7691" max="7691" width="16.42578125" style="113" customWidth="1"/>
    <col min="7692" max="7692" width="3.42578125" style="113" customWidth="1"/>
    <col min="7693" max="7693" width="2.7109375" style="113" bestFit="1" customWidth="1"/>
    <col min="7694" max="7694" width="2.28515625" style="113" bestFit="1" customWidth="1"/>
    <col min="7695" max="7695" width="16.42578125" style="113" customWidth="1"/>
    <col min="7696" max="7696" width="3.42578125" style="113" customWidth="1"/>
    <col min="7697" max="7697" width="2.7109375" style="113" bestFit="1" customWidth="1"/>
    <col min="7698" max="7698" width="2.28515625" style="113" bestFit="1" customWidth="1"/>
    <col min="7699" max="7699" width="16.42578125" style="113" customWidth="1"/>
    <col min="7700" max="7700" width="3.42578125" style="113" customWidth="1"/>
    <col min="7701" max="7701" width="2.7109375" style="113" bestFit="1" customWidth="1"/>
    <col min="7702" max="7702" width="2.28515625" style="113" bestFit="1" customWidth="1"/>
    <col min="7703" max="7703" width="16.42578125" style="113" customWidth="1"/>
    <col min="7704" max="7704" width="3.42578125" style="113" customWidth="1"/>
    <col min="7705" max="7705" width="2.7109375" style="113" bestFit="1" customWidth="1"/>
    <col min="7706" max="7706" width="2.28515625" style="113" bestFit="1" customWidth="1"/>
    <col min="7707" max="7707" width="16.42578125" style="113" customWidth="1"/>
    <col min="7708" max="7708" width="3.42578125" style="113" customWidth="1"/>
    <col min="7709" max="7709" width="2.7109375" style="113" bestFit="1" customWidth="1"/>
    <col min="7710" max="7710" width="2.28515625" style="113" bestFit="1" customWidth="1"/>
    <col min="7711" max="7711" width="16.42578125" style="113" customWidth="1"/>
    <col min="7712" max="7712" width="3.42578125" style="113" customWidth="1"/>
    <col min="7713" max="7713" width="2.7109375" style="113" bestFit="1" customWidth="1"/>
    <col min="7714" max="7714" width="2.28515625" style="113" bestFit="1" customWidth="1"/>
    <col min="7715" max="7715" width="16.42578125" style="113" customWidth="1"/>
    <col min="7716" max="7716" width="3.42578125" style="113" customWidth="1"/>
    <col min="7717" max="7717" width="2.7109375" style="113" bestFit="1" customWidth="1"/>
    <col min="7718" max="7718" width="2.28515625" style="113" bestFit="1" customWidth="1"/>
    <col min="7719" max="7719" width="16.42578125" style="113" customWidth="1"/>
    <col min="7720" max="7720" width="3.42578125" style="113" customWidth="1"/>
    <col min="7721" max="7721" width="2.7109375" style="113" bestFit="1" customWidth="1"/>
    <col min="7722" max="7722" width="2.28515625" style="113" bestFit="1" customWidth="1"/>
    <col min="7723" max="7723" width="16.42578125" style="113" customWidth="1"/>
    <col min="7724" max="7724" width="3.42578125" style="113" customWidth="1"/>
    <col min="7725" max="7725" width="2.7109375" style="113" bestFit="1" customWidth="1"/>
    <col min="7726" max="7726" width="2.28515625" style="113" bestFit="1" customWidth="1"/>
    <col min="7727" max="7727" width="16.42578125" style="113" customWidth="1"/>
    <col min="7728" max="7936" width="9.140625" style="113"/>
    <col min="7937" max="7937" width="2.7109375" style="113" bestFit="1" customWidth="1"/>
    <col min="7938" max="7938" width="2.28515625" style="113" bestFit="1" customWidth="1"/>
    <col min="7939" max="7939" width="16.42578125" style="113" customWidth="1"/>
    <col min="7940" max="7940" width="3.42578125" style="113" customWidth="1"/>
    <col min="7941" max="7941" width="2.7109375" style="113" bestFit="1" customWidth="1"/>
    <col min="7942" max="7942" width="2.28515625" style="113" bestFit="1" customWidth="1"/>
    <col min="7943" max="7943" width="16.42578125" style="113" customWidth="1"/>
    <col min="7944" max="7944" width="3.42578125" style="113" customWidth="1"/>
    <col min="7945" max="7945" width="2.7109375" style="113" bestFit="1" customWidth="1"/>
    <col min="7946" max="7946" width="2.28515625" style="113" bestFit="1" customWidth="1"/>
    <col min="7947" max="7947" width="16.42578125" style="113" customWidth="1"/>
    <col min="7948" max="7948" width="3.42578125" style="113" customWidth="1"/>
    <col min="7949" max="7949" width="2.7109375" style="113" bestFit="1" customWidth="1"/>
    <col min="7950" max="7950" width="2.28515625" style="113" bestFit="1" customWidth="1"/>
    <col min="7951" max="7951" width="16.42578125" style="113" customWidth="1"/>
    <col min="7952" max="7952" width="3.42578125" style="113" customWidth="1"/>
    <col min="7953" max="7953" width="2.7109375" style="113" bestFit="1" customWidth="1"/>
    <col min="7954" max="7954" width="2.28515625" style="113" bestFit="1" customWidth="1"/>
    <col min="7955" max="7955" width="16.42578125" style="113" customWidth="1"/>
    <col min="7956" max="7956" width="3.42578125" style="113" customWidth="1"/>
    <col min="7957" max="7957" width="2.7109375" style="113" bestFit="1" customWidth="1"/>
    <col min="7958" max="7958" width="2.28515625" style="113" bestFit="1" customWidth="1"/>
    <col min="7959" max="7959" width="16.42578125" style="113" customWidth="1"/>
    <col min="7960" max="7960" width="3.42578125" style="113" customWidth="1"/>
    <col min="7961" max="7961" width="2.7109375" style="113" bestFit="1" customWidth="1"/>
    <col min="7962" max="7962" width="2.28515625" style="113" bestFit="1" customWidth="1"/>
    <col min="7963" max="7963" width="16.42578125" style="113" customWidth="1"/>
    <col min="7964" max="7964" width="3.42578125" style="113" customWidth="1"/>
    <col min="7965" max="7965" width="2.7109375" style="113" bestFit="1" customWidth="1"/>
    <col min="7966" max="7966" width="2.28515625" style="113" bestFit="1" customWidth="1"/>
    <col min="7967" max="7967" width="16.42578125" style="113" customWidth="1"/>
    <col min="7968" max="7968" width="3.42578125" style="113" customWidth="1"/>
    <col min="7969" max="7969" width="2.7109375" style="113" bestFit="1" customWidth="1"/>
    <col min="7970" max="7970" width="2.28515625" style="113" bestFit="1" customWidth="1"/>
    <col min="7971" max="7971" width="16.42578125" style="113" customWidth="1"/>
    <col min="7972" max="7972" width="3.42578125" style="113" customWidth="1"/>
    <col min="7973" max="7973" width="2.7109375" style="113" bestFit="1" customWidth="1"/>
    <col min="7974" max="7974" width="2.28515625" style="113" bestFit="1" customWidth="1"/>
    <col min="7975" max="7975" width="16.42578125" style="113" customWidth="1"/>
    <col min="7976" max="7976" width="3.42578125" style="113" customWidth="1"/>
    <col min="7977" max="7977" width="2.7109375" style="113" bestFit="1" customWidth="1"/>
    <col min="7978" max="7978" width="2.28515625" style="113" bestFit="1" customWidth="1"/>
    <col min="7979" max="7979" width="16.42578125" style="113" customWidth="1"/>
    <col min="7980" max="7980" width="3.42578125" style="113" customWidth="1"/>
    <col min="7981" max="7981" width="2.7109375" style="113" bestFit="1" customWidth="1"/>
    <col min="7982" max="7982" width="2.28515625" style="113" bestFit="1" customWidth="1"/>
    <col min="7983" max="7983" width="16.42578125" style="113" customWidth="1"/>
    <col min="7984" max="8192" width="9.140625" style="113"/>
    <col min="8193" max="8193" width="2.7109375" style="113" bestFit="1" customWidth="1"/>
    <col min="8194" max="8194" width="2.28515625" style="113" bestFit="1" customWidth="1"/>
    <col min="8195" max="8195" width="16.42578125" style="113" customWidth="1"/>
    <col min="8196" max="8196" width="3.42578125" style="113" customWidth="1"/>
    <col min="8197" max="8197" width="2.7109375" style="113" bestFit="1" customWidth="1"/>
    <col min="8198" max="8198" width="2.28515625" style="113" bestFit="1" customWidth="1"/>
    <col min="8199" max="8199" width="16.42578125" style="113" customWidth="1"/>
    <col min="8200" max="8200" width="3.42578125" style="113" customWidth="1"/>
    <col min="8201" max="8201" width="2.7109375" style="113" bestFit="1" customWidth="1"/>
    <col min="8202" max="8202" width="2.28515625" style="113" bestFit="1" customWidth="1"/>
    <col min="8203" max="8203" width="16.42578125" style="113" customWidth="1"/>
    <col min="8204" max="8204" width="3.42578125" style="113" customWidth="1"/>
    <col min="8205" max="8205" width="2.7109375" style="113" bestFit="1" customWidth="1"/>
    <col min="8206" max="8206" width="2.28515625" style="113" bestFit="1" customWidth="1"/>
    <col min="8207" max="8207" width="16.42578125" style="113" customWidth="1"/>
    <col min="8208" max="8208" width="3.42578125" style="113" customWidth="1"/>
    <col min="8209" max="8209" width="2.7109375" style="113" bestFit="1" customWidth="1"/>
    <col min="8210" max="8210" width="2.28515625" style="113" bestFit="1" customWidth="1"/>
    <col min="8211" max="8211" width="16.42578125" style="113" customWidth="1"/>
    <col min="8212" max="8212" width="3.42578125" style="113" customWidth="1"/>
    <col min="8213" max="8213" width="2.7109375" style="113" bestFit="1" customWidth="1"/>
    <col min="8214" max="8214" width="2.28515625" style="113" bestFit="1" customWidth="1"/>
    <col min="8215" max="8215" width="16.42578125" style="113" customWidth="1"/>
    <col min="8216" max="8216" width="3.42578125" style="113" customWidth="1"/>
    <col min="8217" max="8217" width="2.7109375" style="113" bestFit="1" customWidth="1"/>
    <col min="8218" max="8218" width="2.28515625" style="113" bestFit="1" customWidth="1"/>
    <col min="8219" max="8219" width="16.42578125" style="113" customWidth="1"/>
    <col min="8220" max="8220" width="3.42578125" style="113" customWidth="1"/>
    <col min="8221" max="8221" width="2.7109375" style="113" bestFit="1" customWidth="1"/>
    <col min="8222" max="8222" width="2.28515625" style="113" bestFit="1" customWidth="1"/>
    <col min="8223" max="8223" width="16.42578125" style="113" customWidth="1"/>
    <col min="8224" max="8224" width="3.42578125" style="113" customWidth="1"/>
    <col min="8225" max="8225" width="2.7109375" style="113" bestFit="1" customWidth="1"/>
    <col min="8226" max="8226" width="2.28515625" style="113" bestFit="1" customWidth="1"/>
    <col min="8227" max="8227" width="16.42578125" style="113" customWidth="1"/>
    <col min="8228" max="8228" width="3.42578125" style="113" customWidth="1"/>
    <col min="8229" max="8229" width="2.7109375" style="113" bestFit="1" customWidth="1"/>
    <col min="8230" max="8230" width="2.28515625" style="113" bestFit="1" customWidth="1"/>
    <col min="8231" max="8231" width="16.42578125" style="113" customWidth="1"/>
    <col min="8232" max="8232" width="3.42578125" style="113" customWidth="1"/>
    <col min="8233" max="8233" width="2.7109375" style="113" bestFit="1" customWidth="1"/>
    <col min="8234" max="8234" width="2.28515625" style="113" bestFit="1" customWidth="1"/>
    <col min="8235" max="8235" width="16.42578125" style="113" customWidth="1"/>
    <col min="8236" max="8236" width="3.42578125" style="113" customWidth="1"/>
    <col min="8237" max="8237" width="2.7109375" style="113" bestFit="1" customWidth="1"/>
    <col min="8238" max="8238" width="2.28515625" style="113" bestFit="1" customWidth="1"/>
    <col min="8239" max="8239" width="16.42578125" style="113" customWidth="1"/>
    <col min="8240" max="8448" width="9.140625" style="113"/>
    <col min="8449" max="8449" width="2.7109375" style="113" bestFit="1" customWidth="1"/>
    <col min="8450" max="8450" width="2.28515625" style="113" bestFit="1" customWidth="1"/>
    <col min="8451" max="8451" width="16.42578125" style="113" customWidth="1"/>
    <col min="8452" max="8452" width="3.42578125" style="113" customWidth="1"/>
    <col min="8453" max="8453" width="2.7109375" style="113" bestFit="1" customWidth="1"/>
    <col min="8454" max="8454" width="2.28515625" style="113" bestFit="1" customWidth="1"/>
    <col min="8455" max="8455" width="16.42578125" style="113" customWidth="1"/>
    <col min="8456" max="8456" width="3.42578125" style="113" customWidth="1"/>
    <col min="8457" max="8457" width="2.7109375" style="113" bestFit="1" customWidth="1"/>
    <col min="8458" max="8458" width="2.28515625" style="113" bestFit="1" customWidth="1"/>
    <col min="8459" max="8459" width="16.42578125" style="113" customWidth="1"/>
    <col min="8460" max="8460" width="3.42578125" style="113" customWidth="1"/>
    <col min="8461" max="8461" width="2.7109375" style="113" bestFit="1" customWidth="1"/>
    <col min="8462" max="8462" width="2.28515625" style="113" bestFit="1" customWidth="1"/>
    <col min="8463" max="8463" width="16.42578125" style="113" customWidth="1"/>
    <col min="8464" max="8464" width="3.42578125" style="113" customWidth="1"/>
    <col min="8465" max="8465" width="2.7109375" style="113" bestFit="1" customWidth="1"/>
    <col min="8466" max="8466" width="2.28515625" style="113" bestFit="1" customWidth="1"/>
    <col min="8467" max="8467" width="16.42578125" style="113" customWidth="1"/>
    <col min="8468" max="8468" width="3.42578125" style="113" customWidth="1"/>
    <col min="8469" max="8469" width="2.7109375" style="113" bestFit="1" customWidth="1"/>
    <col min="8470" max="8470" width="2.28515625" style="113" bestFit="1" customWidth="1"/>
    <col min="8471" max="8471" width="16.42578125" style="113" customWidth="1"/>
    <col min="8472" max="8472" width="3.42578125" style="113" customWidth="1"/>
    <col min="8473" max="8473" width="2.7109375" style="113" bestFit="1" customWidth="1"/>
    <col min="8474" max="8474" width="2.28515625" style="113" bestFit="1" customWidth="1"/>
    <col min="8475" max="8475" width="16.42578125" style="113" customWidth="1"/>
    <col min="8476" max="8476" width="3.42578125" style="113" customWidth="1"/>
    <col min="8477" max="8477" width="2.7109375" style="113" bestFit="1" customWidth="1"/>
    <col min="8478" max="8478" width="2.28515625" style="113" bestFit="1" customWidth="1"/>
    <col min="8479" max="8479" width="16.42578125" style="113" customWidth="1"/>
    <col min="8480" max="8480" width="3.42578125" style="113" customWidth="1"/>
    <col min="8481" max="8481" width="2.7109375" style="113" bestFit="1" customWidth="1"/>
    <col min="8482" max="8482" width="2.28515625" style="113" bestFit="1" customWidth="1"/>
    <col min="8483" max="8483" width="16.42578125" style="113" customWidth="1"/>
    <col min="8484" max="8484" width="3.42578125" style="113" customWidth="1"/>
    <col min="8485" max="8485" width="2.7109375" style="113" bestFit="1" customWidth="1"/>
    <col min="8486" max="8486" width="2.28515625" style="113" bestFit="1" customWidth="1"/>
    <col min="8487" max="8487" width="16.42578125" style="113" customWidth="1"/>
    <col min="8488" max="8488" width="3.42578125" style="113" customWidth="1"/>
    <col min="8489" max="8489" width="2.7109375" style="113" bestFit="1" customWidth="1"/>
    <col min="8490" max="8490" width="2.28515625" style="113" bestFit="1" customWidth="1"/>
    <col min="8491" max="8491" width="16.42578125" style="113" customWidth="1"/>
    <col min="8492" max="8492" width="3.42578125" style="113" customWidth="1"/>
    <col min="8493" max="8493" width="2.7109375" style="113" bestFit="1" customWidth="1"/>
    <col min="8494" max="8494" width="2.28515625" style="113" bestFit="1" customWidth="1"/>
    <col min="8495" max="8495" width="16.42578125" style="113" customWidth="1"/>
    <col min="8496" max="8704" width="9.140625" style="113"/>
    <col min="8705" max="8705" width="2.7109375" style="113" bestFit="1" customWidth="1"/>
    <col min="8706" max="8706" width="2.28515625" style="113" bestFit="1" customWidth="1"/>
    <col min="8707" max="8707" width="16.42578125" style="113" customWidth="1"/>
    <col min="8708" max="8708" width="3.42578125" style="113" customWidth="1"/>
    <col min="8709" max="8709" width="2.7109375" style="113" bestFit="1" customWidth="1"/>
    <col min="8710" max="8710" width="2.28515625" style="113" bestFit="1" customWidth="1"/>
    <col min="8711" max="8711" width="16.42578125" style="113" customWidth="1"/>
    <col min="8712" max="8712" width="3.42578125" style="113" customWidth="1"/>
    <col min="8713" max="8713" width="2.7109375" style="113" bestFit="1" customWidth="1"/>
    <col min="8714" max="8714" width="2.28515625" style="113" bestFit="1" customWidth="1"/>
    <col min="8715" max="8715" width="16.42578125" style="113" customWidth="1"/>
    <col min="8716" max="8716" width="3.42578125" style="113" customWidth="1"/>
    <col min="8717" max="8717" width="2.7109375" style="113" bestFit="1" customWidth="1"/>
    <col min="8718" max="8718" width="2.28515625" style="113" bestFit="1" customWidth="1"/>
    <col min="8719" max="8719" width="16.42578125" style="113" customWidth="1"/>
    <col min="8720" max="8720" width="3.42578125" style="113" customWidth="1"/>
    <col min="8721" max="8721" width="2.7109375" style="113" bestFit="1" customWidth="1"/>
    <col min="8722" max="8722" width="2.28515625" style="113" bestFit="1" customWidth="1"/>
    <col min="8723" max="8723" width="16.42578125" style="113" customWidth="1"/>
    <col min="8724" max="8724" width="3.42578125" style="113" customWidth="1"/>
    <col min="8725" max="8725" width="2.7109375" style="113" bestFit="1" customWidth="1"/>
    <col min="8726" max="8726" width="2.28515625" style="113" bestFit="1" customWidth="1"/>
    <col min="8727" max="8727" width="16.42578125" style="113" customWidth="1"/>
    <col min="8728" max="8728" width="3.42578125" style="113" customWidth="1"/>
    <col min="8729" max="8729" width="2.7109375" style="113" bestFit="1" customWidth="1"/>
    <col min="8730" max="8730" width="2.28515625" style="113" bestFit="1" customWidth="1"/>
    <col min="8731" max="8731" width="16.42578125" style="113" customWidth="1"/>
    <col min="8732" max="8732" width="3.42578125" style="113" customWidth="1"/>
    <col min="8733" max="8733" width="2.7109375" style="113" bestFit="1" customWidth="1"/>
    <col min="8734" max="8734" width="2.28515625" style="113" bestFit="1" customWidth="1"/>
    <col min="8735" max="8735" width="16.42578125" style="113" customWidth="1"/>
    <col min="8736" max="8736" width="3.42578125" style="113" customWidth="1"/>
    <col min="8737" max="8737" width="2.7109375" style="113" bestFit="1" customWidth="1"/>
    <col min="8738" max="8738" width="2.28515625" style="113" bestFit="1" customWidth="1"/>
    <col min="8739" max="8739" width="16.42578125" style="113" customWidth="1"/>
    <col min="8740" max="8740" width="3.42578125" style="113" customWidth="1"/>
    <col min="8741" max="8741" width="2.7109375" style="113" bestFit="1" customWidth="1"/>
    <col min="8742" max="8742" width="2.28515625" style="113" bestFit="1" customWidth="1"/>
    <col min="8743" max="8743" width="16.42578125" style="113" customWidth="1"/>
    <col min="8744" max="8744" width="3.42578125" style="113" customWidth="1"/>
    <col min="8745" max="8745" width="2.7109375" style="113" bestFit="1" customWidth="1"/>
    <col min="8746" max="8746" width="2.28515625" style="113" bestFit="1" customWidth="1"/>
    <col min="8747" max="8747" width="16.42578125" style="113" customWidth="1"/>
    <col min="8748" max="8748" width="3.42578125" style="113" customWidth="1"/>
    <col min="8749" max="8749" width="2.7109375" style="113" bestFit="1" customWidth="1"/>
    <col min="8750" max="8750" width="2.28515625" style="113" bestFit="1" customWidth="1"/>
    <col min="8751" max="8751" width="16.42578125" style="113" customWidth="1"/>
    <col min="8752" max="8960" width="9.140625" style="113"/>
    <col min="8961" max="8961" width="2.7109375" style="113" bestFit="1" customWidth="1"/>
    <col min="8962" max="8962" width="2.28515625" style="113" bestFit="1" customWidth="1"/>
    <col min="8963" max="8963" width="16.42578125" style="113" customWidth="1"/>
    <col min="8964" max="8964" width="3.42578125" style="113" customWidth="1"/>
    <col min="8965" max="8965" width="2.7109375" style="113" bestFit="1" customWidth="1"/>
    <col min="8966" max="8966" width="2.28515625" style="113" bestFit="1" customWidth="1"/>
    <col min="8967" max="8967" width="16.42578125" style="113" customWidth="1"/>
    <col min="8968" max="8968" width="3.42578125" style="113" customWidth="1"/>
    <col min="8969" max="8969" width="2.7109375" style="113" bestFit="1" customWidth="1"/>
    <col min="8970" max="8970" width="2.28515625" style="113" bestFit="1" customWidth="1"/>
    <col min="8971" max="8971" width="16.42578125" style="113" customWidth="1"/>
    <col min="8972" max="8972" width="3.42578125" style="113" customWidth="1"/>
    <col min="8973" max="8973" width="2.7109375" style="113" bestFit="1" customWidth="1"/>
    <col min="8974" max="8974" width="2.28515625" style="113" bestFit="1" customWidth="1"/>
    <col min="8975" max="8975" width="16.42578125" style="113" customWidth="1"/>
    <col min="8976" max="8976" width="3.42578125" style="113" customWidth="1"/>
    <col min="8977" max="8977" width="2.7109375" style="113" bestFit="1" customWidth="1"/>
    <col min="8978" max="8978" width="2.28515625" style="113" bestFit="1" customWidth="1"/>
    <col min="8979" max="8979" width="16.42578125" style="113" customWidth="1"/>
    <col min="8980" max="8980" width="3.42578125" style="113" customWidth="1"/>
    <col min="8981" max="8981" width="2.7109375" style="113" bestFit="1" customWidth="1"/>
    <col min="8982" max="8982" width="2.28515625" style="113" bestFit="1" customWidth="1"/>
    <col min="8983" max="8983" width="16.42578125" style="113" customWidth="1"/>
    <col min="8984" max="8984" width="3.42578125" style="113" customWidth="1"/>
    <col min="8985" max="8985" width="2.7109375" style="113" bestFit="1" customWidth="1"/>
    <col min="8986" max="8986" width="2.28515625" style="113" bestFit="1" customWidth="1"/>
    <col min="8987" max="8987" width="16.42578125" style="113" customWidth="1"/>
    <col min="8988" max="8988" width="3.42578125" style="113" customWidth="1"/>
    <col min="8989" max="8989" width="2.7109375" style="113" bestFit="1" customWidth="1"/>
    <col min="8990" max="8990" width="2.28515625" style="113" bestFit="1" customWidth="1"/>
    <col min="8991" max="8991" width="16.42578125" style="113" customWidth="1"/>
    <col min="8992" max="8992" width="3.42578125" style="113" customWidth="1"/>
    <col min="8993" max="8993" width="2.7109375" style="113" bestFit="1" customWidth="1"/>
    <col min="8994" max="8994" width="2.28515625" style="113" bestFit="1" customWidth="1"/>
    <col min="8995" max="8995" width="16.42578125" style="113" customWidth="1"/>
    <col min="8996" max="8996" width="3.42578125" style="113" customWidth="1"/>
    <col min="8997" max="8997" width="2.7109375" style="113" bestFit="1" customWidth="1"/>
    <col min="8998" max="8998" width="2.28515625" style="113" bestFit="1" customWidth="1"/>
    <col min="8999" max="8999" width="16.42578125" style="113" customWidth="1"/>
    <col min="9000" max="9000" width="3.42578125" style="113" customWidth="1"/>
    <col min="9001" max="9001" width="2.7109375" style="113" bestFit="1" customWidth="1"/>
    <col min="9002" max="9002" width="2.28515625" style="113" bestFit="1" customWidth="1"/>
    <col min="9003" max="9003" width="16.42578125" style="113" customWidth="1"/>
    <col min="9004" max="9004" width="3.42578125" style="113" customWidth="1"/>
    <col min="9005" max="9005" width="2.7109375" style="113" bestFit="1" customWidth="1"/>
    <col min="9006" max="9006" width="2.28515625" style="113" bestFit="1" customWidth="1"/>
    <col min="9007" max="9007" width="16.42578125" style="113" customWidth="1"/>
    <col min="9008" max="9216" width="9.140625" style="113"/>
    <col min="9217" max="9217" width="2.7109375" style="113" bestFit="1" customWidth="1"/>
    <col min="9218" max="9218" width="2.28515625" style="113" bestFit="1" customWidth="1"/>
    <col min="9219" max="9219" width="16.42578125" style="113" customWidth="1"/>
    <col min="9220" max="9220" width="3.42578125" style="113" customWidth="1"/>
    <col min="9221" max="9221" width="2.7109375" style="113" bestFit="1" customWidth="1"/>
    <col min="9222" max="9222" width="2.28515625" style="113" bestFit="1" customWidth="1"/>
    <col min="9223" max="9223" width="16.42578125" style="113" customWidth="1"/>
    <col min="9224" max="9224" width="3.42578125" style="113" customWidth="1"/>
    <col min="9225" max="9225" width="2.7109375" style="113" bestFit="1" customWidth="1"/>
    <col min="9226" max="9226" width="2.28515625" style="113" bestFit="1" customWidth="1"/>
    <col min="9227" max="9227" width="16.42578125" style="113" customWidth="1"/>
    <col min="9228" max="9228" width="3.42578125" style="113" customWidth="1"/>
    <col min="9229" max="9229" width="2.7109375" style="113" bestFit="1" customWidth="1"/>
    <col min="9230" max="9230" width="2.28515625" style="113" bestFit="1" customWidth="1"/>
    <col min="9231" max="9231" width="16.42578125" style="113" customWidth="1"/>
    <col min="9232" max="9232" width="3.42578125" style="113" customWidth="1"/>
    <col min="9233" max="9233" width="2.7109375" style="113" bestFit="1" customWidth="1"/>
    <col min="9234" max="9234" width="2.28515625" style="113" bestFit="1" customWidth="1"/>
    <col min="9235" max="9235" width="16.42578125" style="113" customWidth="1"/>
    <col min="9236" max="9236" width="3.42578125" style="113" customWidth="1"/>
    <col min="9237" max="9237" width="2.7109375" style="113" bestFit="1" customWidth="1"/>
    <col min="9238" max="9238" width="2.28515625" style="113" bestFit="1" customWidth="1"/>
    <col min="9239" max="9239" width="16.42578125" style="113" customWidth="1"/>
    <col min="9240" max="9240" width="3.42578125" style="113" customWidth="1"/>
    <col min="9241" max="9241" width="2.7109375" style="113" bestFit="1" customWidth="1"/>
    <col min="9242" max="9242" width="2.28515625" style="113" bestFit="1" customWidth="1"/>
    <col min="9243" max="9243" width="16.42578125" style="113" customWidth="1"/>
    <col min="9244" max="9244" width="3.42578125" style="113" customWidth="1"/>
    <col min="9245" max="9245" width="2.7109375" style="113" bestFit="1" customWidth="1"/>
    <col min="9246" max="9246" width="2.28515625" style="113" bestFit="1" customWidth="1"/>
    <col min="9247" max="9247" width="16.42578125" style="113" customWidth="1"/>
    <col min="9248" max="9248" width="3.42578125" style="113" customWidth="1"/>
    <col min="9249" max="9249" width="2.7109375" style="113" bestFit="1" customWidth="1"/>
    <col min="9250" max="9250" width="2.28515625" style="113" bestFit="1" customWidth="1"/>
    <col min="9251" max="9251" width="16.42578125" style="113" customWidth="1"/>
    <col min="9252" max="9252" width="3.42578125" style="113" customWidth="1"/>
    <col min="9253" max="9253" width="2.7109375" style="113" bestFit="1" customWidth="1"/>
    <col min="9254" max="9254" width="2.28515625" style="113" bestFit="1" customWidth="1"/>
    <col min="9255" max="9255" width="16.42578125" style="113" customWidth="1"/>
    <col min="9256" max="9256" width="3.42578125" style="113" customWidth="1"/>
    <col min="9257" max="9257" width="2.7109375" style="113" bestFit="1" customWidth="1"/>
    <col min="9258" max="9258" width="2.28515625" style="113" bestFit="1" customWidth="1"/>
    <col min="9259" max="9259" width="16.42578125" style="113" customWidth="1"/>
    <col min="9260" max="9260" width="3.42578125" style="113" customWidth="1"/>
    <col min="9261" max="9261" width="2.7109375" style="113" bestFit="1" customWidth="1"/>
    <col min="9262" max="9262" width="2.28515625" style="113" bestFit="1" customWidth="1"/>
    <col min="9263" max="9263" width="16.42578125" style="113" customWidth="1"/>
    <col min="9264" max="9472" width="9.140625" style="113"/>
    <col min="9473" max="9473" width="2.7109375" style="113" bestFit="1" customWidth="1"/>
    <col min="9474" max="9474" width="2.28515625" style="113" bestFit="1" customWidth="1"/>
    <col min="9475" max="9475" width="16.42578125" style="113" customWidth="1"/>
    <col min="9476" max="9476" width="3.42578125" style="113" customWidth="1"/>
    <col min="9477" max="9477" width="2.7109375" style="113" bestFit="1" customWidth="1"/>
    <col min="9478" max="9478" width="2.28515625" style="113" bestFit="1" customWidth="1"/>
    <col min="9479" max="9479" width="16.42578125" style="113" customWidth="1"/>
    <col min="9480" max="9480" width="3.42578125" style="113" customWidth="1"/>
    <col min="9481" max="9481" width="2.7109375" style="113" bestFit="1" customWidth="1"/>
    <col min="9482" max="9482" width="2.28515625" style="113" bestFit="1" customWidth="1"/>
    <col min="9483" max="9483" width="16.42578125" style="113" customWidth="1"/>
    <col min="9484" max="9484" width="3.42578125" style="113" customWidth="1"/>
    <col min="9485" max="9485" width="2.7109375" style="113" bestFit="1" customWidth="1"/>
    <col min="9486" max="9486" width="2.28515625" style="113" bestFit="1" customWidth="1"/>
    <col min="9487" max="9487" width="16.42578125" style="113" customWidth="1"/>
    <col min="9488" max="9488" width="3.42578125" style="113" customWidth="1"/>
    <col min="9489" max="9489" width="2.7109375" style="113" bestFit="1" customWidth="1"/>
    <col min="9490" max="9490" width="2.28515625" style="113" bestFit="1" customWidth="1"/>
    <col min="9491" max="9491" width="16.42578125" style="113" customWidth="1"/>
    <col min="9492" max="9492" width="3.42578125" style="113" customWidth="1"/>
    <col min="9493" max="9493" width="2.7109375" style="113" bestFit="1" customWidth="1"/>
    <col min="9494" max="9494" width="2.28515625" style="113" bestFit="1" customWidth="1"/>
    <col min="9495" max="9495" width="16.42578125" style="113" customWidth="1"/>
    <col min="9496" max="9496" width="3.42578125" style="113" customWidth="1"/>
    <col min="9497" max="9497" width="2.7109375" style="113" bestFit="1" customWidth="1"/>
    <col min="9498" max="9498" width="2.28515625" style="113" bestFit="1" customWidth="1"/>
    <col min="9499" max="9499" width="16.42578125" style="113" customWidth="1"/>
    <col min="9500" max="9500" width="3.42578125" style="113" customWidth="1"/>
    <col min="9501" max="9501" width="2.7109375" style="113" bestFit="1" customWidth="1"/>
    <col min="9502" max="9502" width="2.28515625" style="113" bestFit="1" customWidth="1"/>
    <col min="9503" max="9503" width="16.42578125" style="113" customWidth="1"/>
    <col min="9504" max="9504" width="3.42578125" style="113" customWidth="1"/>
    <col min="9505" max="9505" width="2.7109375" style="113" bestFit="1" customWidth="1"/>
    <col min="9506" max="9506" width="2.28515625" style="113" bestFit="1" customWidth="1"/>
    <col min="9507" max="9507" width="16.42578125" style="113" customWidth="1"/>
    <col min="9508" max="9508" width="3.42578125" style="113" customWidth="1"/>
    <col min="9509" max="9509" width="2.7109375" style="113" bestFit="1" customWidth="1"/>
    <col min="9510" max="9510" width="2.28515625" style="113" bestFit="1" customWidth="1"/>
    <col min="9511" max="9511" width="16.42578125" style="113" customWidth="1"/>
    <col min="9512" max="9512" width="3.42578125" style="113" customWidth="1"/>
    <col min="9513" max="9513" width="2.7109375" style="113" bestFit="1" customWidth="1"/>
    <col min="9514" max="9514" width="2.28515625" style="113" bestFit="1" customWidth="1"/>
    <col min="9515" max="9515" width="16.42578125" style="113" customWidth="1"/>
    <col min="9516" max="9516" width="3.42578125" style="113" customWidth="1"/>
    <col min="9517" max="9517" width="2.7109375" style="113" bestFit="1" customWidth="1"/>
    <col min="9518" max="9518" width="2.28515625" style="113" bestFit="1" customWidth="1"/>
    <col min="9519" max="9519" width="16.42578125" style="113" customWidth="1"/>
    <col min="9520" max="9728" width="9.140625" style="113"/>
    <col min="9729" max="9729" width="2.7109375" style="113" bestFit="1" customWidth="1"/>
    <col min="9730" max="9730" width="2.28515625" style="113" bestFit="1" customWidth="1"/>
    <col min="9731" max="9731" width="16.42578125" style="113" customWidth="1"/>
    <col min="9732" max="9732" width="3.42578125" style="113" customWidth="1"/>
    <col min="9733" max="9733" width="2.7109375" style="113" bestFit="1" customWidth="1"/>
    <col min="9734" max="9734" width="2.28515625" style="113" bestFit="1" customWidth="1"/>
    <col min="9735" max="9735" width="16.42578125" style="113" customWidth="1"/>
    <col min="9736" max="9736" width="3.42578125" style="113" customWidth="1"/>
    <col min="9737" max="9737" width="2.7109375" style="113" bestFit="1" customWidth="1"/>
    <col min="9738" max="9738" width="2.28515625" style="113" bestFit="1" customWidth="1"/>
    <col min="9739" max="9739" width="16.42578125" style="113" customWidth="1"/>
    <col min="9740" max="9740" width="3.42578125" style="113" customWidth="1"/>
    <col min="9741" max="9741" width="2.7109375" style="113" bestFit="1" customWidth="1"/>
    <col min="9742" max="9742" width="2.28515625" style="113" bestFit="1" customWidth="1"/>
    <col min="9743" max="9743" width="16.42578125" style="113" customWidth="1"/>
    <col min="9744" max="9744" width="3.42578125" style="113" customWidth="1"/>
    <col min="9745" max="9745" width="2.7109375" style="113" bestFit="1" customWidth="1"/>
    <col min="9746" max="9746" width="2.28515625" style="113" bestFit="1" customWidth="1"/>
    <col min="9747" max="9747" width="16.42578125" style="113" customWidth="1"/>
    <col min="9748" max="9748" width="3.42578125" style="113" customWidth="1"/>
    <col min="9749" max="9749" width="2.7109375" style="113" bestFit="1" customWidth="1"/>
    <col min="9750" max="9750" width="2.28515625" style="113" bestFit="1" customWidth="1"/>
    <col min="9751" max="9751" width="16.42578125" style="113" customWidth="1"/>
    <col min="9752" max="9752" width="3.42578125" style="113" customWidth="1"/>
    <col min="9753" max="9753" width="2.7109375" style="113" bestFit="1" customWidth="1"/>
    <col min="9754" max="9754" width="2.28515625" style="113" bestFit="1" customWidth="1"/>
    <col min="9755" max="9755" width="16.42578125" style="113" customWidth="1"/>
    <col min="9756" max="9756" width="3.42578125" style="113" customWidth="1"/>
    <col min="9757" max="9757" width="2.7109375" style="113" bestFit="1" customWidth="1"/>
    <col min="9758" max="9758" width="2.28515625" style="113" bestFit="1" customWidth="1"/>
    <col min="9759" max="9759" width="16.42578125" style="113" customWidth="1"/>
    <col min="9760" max="9760" width="3.42578125" style="113" customWidth="1"/>
    <col min="9761" max="9761" width="2.7109375" style="113" bestFit="1" customWidth="1"/>
    <col min="9762" max="9762" width="2.28515625" style="113" bestFit="1" customWidth="1"/>
    <col min="9763" max="9763" width="16.42578125" style="113" customWidth="1"/>
    <col min="9764" max="9764" width="3.42578125" style="113" customWidth="1"/>
    <col min="9765" max="9765" width="2.7109375" style="113" bestFit="1" customWidth="1"/>
    <col min="9766" max="9766" width="2.28515625" style="113" bestFit="1" customWidth="1"/>
    <col min="9767" max="9767" width="16.42578125" style="113" customWidth="1"/>
    <col min="9768" max="9768" width="3.42578125" style="113" customWidth="1"/>
    <col min="9769" max="9769" width="2.7109375" style="113" bestFit="1" customWidth="1"/>
    <col min="9770" max="9770" width="2.28515625" style="113" bestFit="1" customWidth="1"/>
    <col min="9771" max="9771" width="16.42578125" style="113" customWidth="1"/>
    <col min="9772" max="9772" width="3.42578125" style="113" customWidth="1"/>
    <col min="9773" max="9773" width="2.7109375" style="113" bestFit="1" customWidth="1"/>
    <col min="9774" max="9774" width="2.28515625" style="113" bestFit="1" customWidth="1"/>
    <col min="9775" max="9775" width="16.42578125" style="113" customWidth="1"/>
    <col min="9776" max="9984" width="9.140625" style="113"/>
    <col min="9985" max="9985" width="2.7109375" style="113" bestFit="1" customWidth="1"/>
    <col min="9986" max="9986" width="2.28515625" style="113" bestFit="1" customWidth="1"/>
    <col min="9987" max="9987" width="16.42578125" style="113" customWidth="1"/>
    <col min="9988" max="9988" width="3.42578125" style="113" customWidth="1"/>
    <col min="9989" max="9989" width="2.7109375" style="113" bestFit="1" customWidth="1"/>
    <col min="9990" max="9990" width="2.28515625" style="113" bestFit="1" customWidth="1"/>
    <col min="9991" max="9991" width="16.42578125" style="113" customWidth="1"/>
    <col min="9992" max="9992" width="3.42578125" style="113" customWidth="1"/>
    <col min="9993" max="9993" width="2.7109375" style="113" bestFit="1" customWidth="1"/>
    <col min="9994" max="9994" width="2.28515625" style="113" bestFit="1" customWidth="1"/>
    <col min="9995" max="9995" width="16.42578125" style="113" customWidth="1"/>
    <col min="9996" max="9996" width="3.42578125" style="113" customWidth="1"/>
    <col min="9997" max="9997" width="2.7109375" style="113" bestFit="1" customWidth="1"/>
    <col min="9998" max="9998" width="2.28515625" style="113" bestFit="1" customWidth="1"/>
    <col min="9999" max="9999" width="16.42578125" style="113" customWidth="1"/>
    <col min="10000" max="10000" width="3.42578125" style="113" customWidth="1"/>
    <col min="10001" max="10001" width="2.7109375" style="113" bestFit="1" customWidth="1"/>
    <col min="10002" max="10002" width="2.28515625" style="113" bestFit="1" customWidth="1"/>
    <col min="10003" max="10003" width="16.42578125" style="113" customWidth="1"/>
    <col min="10004" max="10004" width="3.42578125" style="113" customWidth="1"/>
    <col min="10005" max="10005" width="2.7109375" style="113" bestFit="1" customWidth="1"/>
    <col min="10006" max="10006" width="2.28515625" style="113" bestFit="1" customWidth="1"/>
    <col min="10007" max="10007" width="16.42578125" style="113" customWidth="1"/>
    <col min="10008" max="10008" width="3.42578125" style="113" customWidth="1"/>
    <col min="10009" max="10009" width="2.7109375" style="113" bestFit="1" customWidth="1"/>
    <col min="10010" max="10010" width="2.28515625" style="113" bestFit="1" customWidth="1"/>
    <col min="10011" max="10011" width="16.42578125" style="113" customWidth="1"/>
    <col min="10012" max="10012" width="3.42578125" style="113" customWidth="1"/>
    <col min="10013" max="10013" width="2.7109375" style="113" bestFit="1" customWidth="1"/>
    <col min="10014" max="10014" width="2.28515625" style="113" bestFit="1" customWidth="1"/>
    <col min="10015" max="10015" width="16.42578125" style="113" customWidth="1"/>
    <col min="10016" max="10016" width="3.42578125" style="113" customWidth="1"/>
    <col min="10017" max="10017" width="2.7109375" style="113" bestFit="1" customWidth="1"/>
    <col min="10018" max="10018" width="2.28515625" style="113" bestFit="1" customWidth="1"/>
    <col min="10019" max="10019" width="16.42578125" style="113" customWidth="1"/>
    <col min="10020" max="10020" width="3.42578125" style="113" customWidth="1"/>
    <col min="10021" max="10021" width="2.7109375" style="113" bestFit="1" customWidth="1"/>
    <col min="10022" max="10022" width="2.28515625" style="113" bestFit="1" customWidth="1"/>
    <col min="10023" max="10023" width="16.42578125" style="113" customWidth="1"/>
    <col min="10024" max="10024" width="3.42578125" style="113" customWidth="1"/>
    <col min="10025" max="10025" width="2.7109375" style="113" bestFit="1" customWidth="1"/>
    <col min="10026" max="10026" width="2.28515625" style="113" bestFit="1" customWidth="1"/>
    <col min="10027" max="10027" width="16.42578125" style="113" customWidth="1"/>
    <col min="10028" max="10028" width="3.42578125" style="113" customWidth="1"/>
    <col min="10029" max="10029" width="2.7109375" style="113" bestFit="1" customWidth="1"/>
    <col min="10030" max="10030" width="2.28515625" style="113" bestFit="1" customWidth="1"/>
    <col min="10031" max="10031" width="16.42578125" style="113" customWidth="1"/>
    <col min="10032" max="10240" width="9.140625" style="113"/>
    <col min="10241" max="10241" width="2.7109375" style="113" bestFit="1" customWidth="1"/>
    <col min="10242" max="10242" width="2.28515625" style="113" bestFit="1" customWidth="1"/>
    <col min="10243" max="10243" width="16.42578125" style="113" customWidth="1"/>
    <col min="10244" max="10244" width="3.42578125" style="113" customWidth="1"/>
    <col min="10245" max="10245" width="2.7109375" style="113" bestFit="1" customWidth="1"/>
    <col min="10246" max="10246" width="2.28515625" style="113" bestFit="1" customWidth="1"/>
    <col min="10247" max="10247" width="16.42578125" style="113" customWidth="1"/>
    <col min="10248" max="10248" width="3.42578125" style="113" customWidth="1"/>
    <col min="10249" max="10249" width="2.7109375" style="113" bestFit="1" customWidth="1"/>
    <col min="10250" max="10250" width="2.28515625" style="113" bestFit="1" customWidth="1"/>
    <col min="10251" max="10251" width="16.42578125" style="113" customWidth="1"/>
    <col min="10252" max="10252" width="3.42578125" style="113" customWidth="1"/>
    <col min="10253" max="10253" width="2.7109375" style="113" bestFit="1" customWidth="1"/>
    <col min="10254" max="10254" width="2.28515625" style="113" bestFit="1" customWidth="1"/>
    <col min="10255" max="10255" width="16.42578125" style="113" customWidth="1"/>
    <col min="10256" max="10256" width="3.42578125" style="113" customWidth="1"/>
    <col min="10257" max="10257" width="2.7109375" style="113" bestFit="1" customWidth="1"/>
    <col min="10258" max="10258" width="2.28515625" style="113" bestFit="1" customWidth="1"/>
    <col min="10259" max="10259" width="16.42578125" style="113" customWidth="1"/>
    <col min="10260" max="10260" width="3.42578125" style="113" customWidth="1"/>
    <col min="10261" max="10261" width="2.7109375" style="113" bestFit="1" customWidth="1"/>
    <col min="10262" max="10262" width="2.28515625" style="113" bestFit="1" customWidth="1"/>
    <col min="10263" max="10263" width="16.42578125" style="113" customWidth="1"/>
    <col min="10264" max="10264" width="3.42578125" style="113" customWidth="1"/>
    <col min="10265" max="10265" width="2.7109375" style="113" bestFit="1" customWidth="1"/>
    <col min="10266" max="10266" width="2.28515625" style="113" bestFit="1" customWidth="1"/>
    <col min="10267" max="10267" width="16.42578125" style="113" customWidth="1"/>
    <col min="10268" max="10268" width="3.42578125" style="113" customWidth="1"/>
    <col min="10269" max="10269" width="2.7109375" style="113" bestFit="1" customWidth="1"/>
    <col min="10270" max="10270" width="2.28515625" style="113" bestFit="1" customWidth="1"/>
    <col min="10271" max="10271" width="16.42578125" style="113" customWidth="1"/>
    <col min="10272" max="10272" width="3.42578125" style="113" customWidth="1"/>
    <col min="10273" max="10273" width="2.7109375" style="113" bestFit="1" customWidth="1"/>
    <col min="10274" max="10274" width="2.28515625" style="113" bestFit="1" customWidth="1"/>
    <col min="10275" max="10275" width="16.42578125" style="113" customWidth="1"/>
    <col min="10276" max="10276" width="3.42578125" style="113" customWidth="1"/>
    <col min="10277" max="10277" width="2.7109375" style="113" bestFit="1" customWidth="1"/>
    <col min="10278" max="10278" width="2.28515625" style="113" bestFit="1" customWidth="1"/>
    <col min="10279" max="10279" width="16.42578125" style="113" customWidth="1"/>
    <col min="10280" max="10280" width="3.42578125" style="113" customWidth="1"/>
    <col min="10281" max="10281" width="2.7109375" style="113" bestFit="1" customWidth="1"/>
    <col min="10282" max="10282" width="2.28515625" style="113" bestFit="1" customWidth="1"/>
    <col min="10283" max="10283" width="16.42578125" style="113" customWidth="1"/>
    <col min="10284" max="10284" width="3.42578125" style="113" customWidth="1"/>
    <col min="10285" max="10285" width="2.7109375" style="113" bestFit="1" customWidth="1"/>
    <col min="10286" max="10286" width="2.28515625" style="113" bestFit="1" customWidth="1"/>
    <col min="10287" max="10287" width="16.42578125" style="113" customWidth="1"/>
    <col min="10288" max="10496" width="9.140625" style="113"/>
    <col min="10497" max="10497" width="2.7109375" style="113" bestFit="1" customWidth="1"/>
    <col min="10498" max="10498" width="2.28515625" style="113" bestFit="1" customWidth="1"/>
    <col min="10499" max="10499" width="16.42578125" style="113" customWidth="1"/>
    <col min="10500" max="10500" width="3.42578125" style="113" customWidth="1"/>
    <col min="10501" max="10501" width="2.7109375" style="113" bestFit="1" customWidth="1"/>
    <col min="10502" max="10502" width="2.28515625" style="113" bestFit="1" customWidth="1"/>
    <col min="10503" max="10503" width="16.42578125" style="113" customWidth="1"/>
    <col min="10504" max="10504" width="3.42578125" style="113" customWidth="1"/>
    <col min="10505" max="10505" width="2.7109375" style="113" bestFit="1" customWidth="1"/>
    <col min="10506" max="10506" width="2.28515625" style="113" bestFit="1" customWidth="1"/>
    <col min="10507" max="10507" width="16.42578125" style="113" customWidth="1"/>
    <col min="10508" max="10508" width="3.42578125" style="113" customWidth="1"/>
    <col min="10509" max="10509" width="2.7109375" style="113" bestFit="1" customWidth="1"/>
    <col min="10510" max="10510" width="2.28515625" style="113" bestFit="1" customWidth="1"/>
    <col min="10511" max="10511" width="16.42578125" style="113" customWidth="1"/>
    <col min="10512" max="10512" width="3.42578125" style="113" customWidth="1"/>
    <col min="10513" max="10513" width="2.7109375" style="113" bestFit="1" customWidth="1"/>
    <col min="10514" max="10514" width="2.28515625" style="113" bestFit="1" customWidth="1"/>
    <col min="10515" max="10515" width="16.42578125" style="113" customWidth="1"/>
    <col min="10516" max="10516" width="3.42578125" style="113" customWidth="1"/>
    <col min="10517" max="10517" width="2.7109375" style="113" bestFit="1" customWidth="1"/>
    <col min="10518" max="10518" width="2.28515625" style="113" bestFit="1" customWidth="1"/>
    <col min="10519" max="10519" width="16.42578125" style="113" customWidth="1"/>
    <col min="10520" max="10520" width="3.42578125" style="113" customWidth="1"/>
    <col min="10521" max="10521" width="2.7109375" style="113" bestFit="1" customWidth="1"/>
    <col min="10522" max="10522" width="2.28515625" style="113" bestFit="1" customWidth="1"/>
    <col min="10523" max="10523" width="16.42578125" style="113" customWidth="1"/>
    <col min="10524" max="10524" width="3.42578125" style="113" customWidth="1"/>
    <col min="10525" max="10525" width="2.7109375" style="113" bestFit="1" customWidth="1"/>
    <col min="10526" max="10526" width="2.28515625" style="113" bestFit="1" customWidth="1"/>
    <col min="10527" max="10527" width="16.42578125" style="113" customWidth="1"/>
    <col min="10528" max="10528" width="3.42578125" style="113" customWidth="1"/>
    <col min="10529" max="10529" width="2.7109375" style="113" bestFit="1" customWidth="1"/>
    <col min="10530" max="10530" width="2.28515625" style="113" bestFit="1" customWidth="1"/>
    <col min="10531" max="10531" width="16.42578125" style="113" customWidth="1"/>
    <col min="10532" max="10532" width="3.42578125" style="113" customWidth="1"/>
    <col min="10533" max="10533" width="2.7109375" style="113" bestFit="1" customWidth="1"/>
    <col min="10534" max="10534" width="2.28515625" style="113" bestFit="1" customWidth="1"/>
    <col min="10535" max="10535" width="16.42578125" style="113" customWidth="1"/>
    <col min="10536" max="10536" width="3.42578125" style="113" customWidth="1"/>
    <col min="10537" max="10537" width="2.7109375" style="113" bestFit="1" customWidth="1"/>
    <col min="10538" max="10538" width="2.28515625" style="113" bestFit="1" customWidth="1"/>
    <col min="10539" max="10539" width="16.42578125" style="113" customWidth="1"/>
    <col min="10540" max="10540" width="3.42578125" style="113" customWidth="1"/>
    <col min="10541" max="10541" width="2.7109375" style="113" bestFit="1" customWidth="1"/>
    <col min="10542" max="10542" width="2.28515625" style="113" bestFit="1" customWidth="1"/>
    <col min="10543" max="10543" width="16.42578125" style="113" customWidth="1"/>
    <col min="10544" max="10752" width="9.140625" style="113"/>
    <col min="10753" max="10753" width="2.7109375" style="113" bestFit="1" customWidth="1"/>
    <col min="10754" max="10754" width="2.28515625" style="113" bestFit="1" customWidth="1"/>
    <col min="10755" max="10755" width="16.42578125" style="113" customWidth="1"/>
    <col min="10756" max="10756" width="3.42578125" style="113" customWidth="1"/>
    <col min="10757" max="10757" width="2.7109375" style="113" bestFit="1" customWidth="1"/>
    <col min="10758" max="10758" width="2.28515625" style="113" bestFit="1" customWidth="1"/>
    <col min="10759" max="10759" width="16.42578125" style="113" customWidth="1"/>
    <col min="10760" max="10760" width="3.42578125" style="113" customWidth="1"/>
    <col min="10761" max="10761" width="2.7109375" style="113" bestFit="1" customWidth="1"/>
    <col min="10762" max="10762" width="2.28515625" style="113" bestFit="1" customWidth="1"/>
    <col min="10763" max="10763" width="16.42578125" style="113" customWidth="1"/>
    <col min="10764" max="10764" width="3.42578125" style="113" customWidth="1"/>
    <col min="10765" max="10765" width="2.7109375" style="113" bestFit="1" customWidth="1"/>
    <col min="10766" max="10766" width="2.28515625" style="113" bestFit="1" customWidth="1"/>
    <col min="10767" max="10767" width="16.42578125" style="113" customWidth="1"/>
    <col min="10768" max="10768" width="3.42578125" style="113" customWidth="1"/>
    <col min="10769" max="10769" width="2.7109375" style="113" bestFit="1" customWidth="1"/>
    <col min="10770" max="10770" width="2.28515625" style="113" bestFit="1" customWidth="1"/>
    <col min="10771" max="10771" width="16.42578125" style="113" customWidth="1"/>
    <col min="10772" max="10772" width="3.42578125" style="113" customWidth="1"/>
    <col min="10773" max="10773" width="2.7109375" style="113" bestFit="1" customWidth="1"/>
    <col min="10774" max="10774" width="2.28515625" style="113" bestFit="1" customWidth="1"/>
    <col min="10775" max="10775" width="16.42578125" style="113" customWidth="1"/>
    <col min="10776" max="10776" width="3.42578125" style="113" customWidth="1"/>
    <col min="10777" max="10777" width="2.7109375" style="113" bestFit="1" customWidth="1"/>
    <col min="10778" max="10778" width="2.28515625" style="113" bestFit="1" customWidth="1"/>
    <col min="10779" max="10779" width="16.42578125" style="113" customWidth="1"/>
    <col min="10780" max="10780" width="3.42578125" style="113" customWidth="1"/>
    <col min="10781" max="10781" width="2.7109375" style="113" bestFit="1" customWidth="1"/>
    <col min="10782" max="10782" width="2.28515625" style="113" bestFit="1" customWidth="1"/>
    <col min="10783" max="10783" width="16.42578125" style="113" customWidth="1"/>
    <col min="10784" max="10784" width="3.42578125" style="113" customWidth="1"/>
    <col min="10785" max="10785" width="2.7109375" style="113" bestFit="1" customWidth="1"/>
    <col min="10786" max="10786" width="2.28515625" style="113" bestFit="1" customWidth="1"/>
    <col min="10787" max="10787" width="16.42578125" style="113" customWidth="1"/>
    <col min="10788" max="10788" width="3.42578125" style="113" customWidth="1"/>
    <col min="10789" max="10789" width="2.7109375" style="113" bestFit="1" customWidth="1"/>
    <col min="10790" max="10790" width="2.28515625" style="113" bestFit="1" customWidth="1"/>
    <col min="10791" max="10791" width="16.42578125" style="113" customWidth="1"/>
    <col min="10792" max="10792" width="3.42578125" style="113" customWidth="1"/>
    <col min="10793" max="10793" width="2.7109375" style="113" bestFit="1" customWidth="1"/>
    <col min="10794" max="10794" width="2.28515625" style="113" bestFit="1" customWidth="1"/>
    <col min="10795" max="10795" width="16.42578125" style="113" customWidth="1"/>
    <col min="10796" max="10796" width="3.42578125" style="113" customWidth="1"/>
    <col min="10797" max="10797" width="2.7109375" style="113" bestFit="1" customWidth="1"/>
    <col min="10798" max="10798" width="2.28515625" style="113" bestFit="1" customWidth="1"/>
    <col min="10799" max="10799" width="16.42578125" style="113" customWidth="1"/>
    <col min="10800" max="11008" width="9.140625" style="113"/>
    <col min="11009" max="11009" width="2.7109375" style="113" bestFit="1" customWidth="1"/>
    <col min="11010" max="11010" width="2.28515625" style="113" bestFit="1" customWidth="1"/>
    <col min="11011" max="11011" width="16.42578125" style="113" customWidth="1"/>
    <col min="11012" max="11012" width="3.42578125" style="113" customWidth="1"/>
    <col min="11013" max="11013" width="2.7109375" style="113" bestFit="1" customWidth="1"/>
    <col min="11014" max="11014" width="2.28515625" style="113" bestFit="1" customWidth="1"/>
    <col min="11015" max="11015" width="16.42578125" style="113" customWidth="1"/>
    <col min="11016" max="11016" width="3.42578125" style="113" customWidth="1"/>
    <col min="11017" max="11017" width="2.7109375" style="113" bestFit="1" customWidth="1"/>
    <col min="11018" max="11018" width="2.28515625" style="113" bestFit="1" customWidth="1"/>
    <col min="11019" max="11019" width="16.42578125" style="113" customWidth="1"/>
    <col min="11020" max="11020" width="3.42578125" style="113" customWidth="1"/>
    <col min="11021" max="11021" width="2.7109375" style="113" bestFit="1" customWidth="1"/>
    <col min="11022" max="11022" width="2.28515625" style="113" bestFit="1" customWidth="1"/>
    <col min="11023" max="11023" width="16.42578125" style="113" customWidth="1"/>
    <col min="11024" max="11024" width="3.42578125" style="113" customWidth="1"/>
    <col min="11025" max="11025" width="2.7109375" style="113" bestFit="1" customWidth="1"/>
    <col min="11026" max="11026" width="2.28515625" style="113" bestFit="1" customWidth="1"/>
    <col min="11027" max="11027" width="16.42578125" style="113" customWidth="1"/>
    <col min="11028" max="11028" width="3.42578125" style="113" customWidth="1"/>
    <col min="11029" max="11029" width="2.7109375" style="113" bestFit="1" customWidth="1"/>
    <col min="11030" max="11030" width="2.28515625" style="113" bestFit="1" customWidth="1"/>
    <col min="11031" max="11031" width="16.42578125" style="113" customWidth="1"/>
    <col min="11032" max="11032" width="3.42578125" style="113" customWidth="1"/>
    <col min="11033" max="11033" width="2.7109375" style="113" bestFit="1" customWidth="1"/>
    <col min="11034" max="11034" width="2.28515625" style="113" bestFit="1" customWidth="1"/>
    <col min="11035" max="11035" width="16.42578125" style="113" customWidth="1"/>
    <col min="11036" max="11036" width="3.42578125" style="113" customWidth="1"/>
    <col min="11037" max="11037" width="2.7109375" style="113" bestFit="1" customWidth="1"/>
    <col min="11038" max="11038" width="2.28515625" style="113" bestFit="1" customWidth="1"/>
    <col min="11039" max="11039" width="16.42578125" style="113" customWidth="1"/>
    <col min="11040" max="11040" width="3.42578125" style="113" customWidth="1"/>
    <col min="11041" max="11041" width="2.7109375" style="113" bestFit="1" customWidth="1"/>
    <col min="11042" max="11042" width="2.28515625" style="113" bestFit="1" customWidth="1"/>
    <col min="11043" max="11043" width="16.42578125" style="113" customWidth="1"/>
    <col min="11044" max="11044" width="3.42578125" style="113" customWidth="1"/>
    <col min="11045" max="11045" width="2.7109375" style="113" bestFit="1" customWidth="1"/>
    <col min="11046" max="11046" width="2.28515625" style="113" bestFit="1" customWidth="1"/>
    <col min="11047" max="11047" width="16.42578125" style="113" customWidth="1"/>
    <col min="11048" max="11048" width="3.42578125" style="113" customWidth="1"/>
    <col min="11049" max="11049" width="2.7109375" style="113" bestFit="1" customWidth="1"/>
    <col min="11050" max="11050" width="2.28515625" style="113" bestFit="1" customWidth="1"/>
    <col min="11051" max="11051" width="16.42578125" style="113" customWidth="1"/>
    <col min="11052" max="11052" width="3.42578125" style="113" customWidth="1"/>
    <col min="11053" max="11053" width="2.7109375" style="113" bestFit="1" customWidth="1"/>
    <col min="11054" max="11054" width="2.28515625" style="113" bestFit="1" customWidth="1"/>
    <col min="11055" max="11055" width="16.42578125" style="113" customWidth="1"/>
    <col min="11056" max="11264" width="9.140625" style="113"/>
    <col min="11265" max="11265" width="2.7109375" style="113" bestFit="1" customWidth="1"/>
    <col min="11266" max="11266" width="2.28515625" style="113" bestFit="1" customWidth="1"/>
    <col min="11267" max="11267" width="16.42578125" style="113" customWidth="1"/>
    <col min="11268" max="11268" width="3.42578125" style="113" customWidth="1"/>
    <col min="11269" max="11269" width="2.7109375" style="113" bestFit="1" customWidth="1"/>
    <col min="11270" max="11270" width="2.28515625" style="113" bestFit="1" customWidth="1"/>
    <col min="11271" max="11271" width="16.42578125" style="113" customWidth="1"/>
    <col min="11272" max="11272" width="3.42578125" style="113" customWidth="1"/>
    <col min="11273" max="11273" width="2.7109375" style="113" bestFit="1" customWidth="1"/>
    <col min="11274" max="11274" width="2.28515625" style="113" bestFit="1" customWidth="1"/>
    <col min="11275" max="11275" width="16.42578125" style="113" customWidth="1"/>
    <col min="11276" max="11276" width="3.42578125" style="113" customWidth="1"/>
    <col min="11277" max="11277" width="2.7109375" style="113" bestFit="1" customWidth="1"/>
    <col min="11278" max="11278" width="2.28515625" style="113" bestFit="1" customWidth="1"/>
    <col min="11279" max="11279" width="16.42578125" style="113" customWidth="1"/>
    <col min="11280" max="11280" width="3.42578125" style="113" customWidth="1"/>
    <col min="11281" max="11281" width="2.7109375" style="113" bestFit="1" customWidth="1"/>
    <col min="11282" max="11282" width="2.28515625" style="113" bestFit="1" customWidth="1"/>
    <col min="11283" max="11283" width="16.42578125" style="113" customWidth="1"/>
    <col min="11284" max="11284" width="3.42578125" style="113" customWidth="1"/>
    <col min="11285" max="11285" width="2.7109375" style="113" bestFit="1" customWidth="1"/>
    <col min="11286" max="11286" width="2.28515625" style="113" bestFit="1" customWidth="1"/>
    <col min="11287" max="11287" width="16.42578125" style="113" customWidth="1"/>
    <col min="11288" max="11288" width="3.42578125" style="113" customWidth="1"/>
    <col min="11289" max="11289" width="2.7109375" style="113" bestFit="1" customWidth="1"/>
    <col min="11290" max="11290" width="2.28515625" style="113" bestFit="1" customWidth="1"/>
    <col min="11291" max="11291" width="16.42578125" style="113" customWidth="1"/>
    <col min="11292" max="11292" width="3.42578125" style="113" customWidth="1"/>
    <col min="11293" max="11293" width="2.7109375" style="113" bestFit="1" customWidth="1"/>
    <col min="11294" max="11294" width="2.28515625" style="113" bestFit="1" customWidth="1"/>
    <col min="11295" max="11295" width="16.42578125" style="113" customWidth="1"/>
    <col min="11296" max="11296" width="3.42578125" style="113" customWidth="1"/>
    <col min="11297" max="11297" width="2.7109375" style="113" bestFit="1" customWidth="1"/>
    <col min="11298" max="11298" width="2.28515625" style="113" bestFit="1" customWidth="1"/>
    <col min="11299" max="11299" width="16.42578125" style="113" customWidth="1"/>
    <col min="11300" max="11300" width="3.42578125" style="113" customWidth="1"/>
    <col min="11301" max="11301" width="2.7109375" style="113" bestFit="1" customWidth="1"/>
    <col min="11302" max="11302" width="2.28515625" style="113" bestFit="1" customWidth="1"/>
    <col min="11303" max="11303" width="16.42578125" style="113" customWidth="1"/>
    <col min="11304" max="11304" width="3.42578125" style="113" customWidth="1"/>
    <col min="11305" max="11305" width="2.7109375" style="113" bestFit="1" customWidth="1"/>
    <col min="11306" max="11306" width="2.28515625" style="113" bestFit="1" customWidth="1"/>
    <col min="11307" max="11307" width="16.42578125" style="113" customWidth="1"/>
    <col min="11308" max="11308" width="3.42578125" style="113" customWidth="1"/>
    <col min="11309" max="11309" width="2.7109375" style="113" bestFit="1" customWidth="1"/>
    <col min="11310" max="11310" width="2.28515625" style="113" bestFit="1" customWidth="1"/>
    <col min="11311" max="11311" width="16.42578125" style="113" customWidth="1"/>
    <col min="11312" max="11520" width="9.140625" style="113"/>
    <col min="11521" max="11521" width="2.7109375" style="113" bestFit="1" customWidth="1"/>
    <col min="11522" max="11522" width="2.28515625" style="113" bestFit="1" customWidth="1"/>
    <col min="11523" max="11523" width="16.42578125" style="113" customWidth="1"/>
    <col min="11524" max="11524" width="3.42578125" style="113" customWidth="1"/>
    <col min="11525" max="11525" width="2.7109375" style="113" bestFit="1" customWidth="1"/>
    <col min="11526" max="11526" width="2.28515625" style="113" bestFit="1" customWidth="1"/>
    <col min="11527" max="11527" width="16.42578125" style="113" customWidth="1"/>
    <col min="11528" max="11528" width="3.42578125" style="113" customWidth="1"/>
    <col min="11529" max="11529" width="2.7109375" style="113" bestFit="1" customWidth="1"/>
    <col min="11530" max="11530" width="2.28515625" style="113" bestFit="1" customWidth="1"/>
    <col min="11531" max="11531" width="16.42578125" style="113" customWidth="1"/>
    <col min="11532" max="11532" width="3.42578125" style="113" customWidth="1"/>
    <col min="11533" max="11533" width="2.7109375" style="113" bestFit="1" customWidth="1"/>
    <col min="11534" max="11534" width="2.28515625" style="113" bestFit="1" customWidth="1"/>
    <col min="11535" max="11535" width="16.42578125" style="113" customWidth="1"/>
    <col min="11536" max="11536" width="3.42578125" style="113" customWidth="1"/>
    <col min="11537" max="11537" width="2.7109375" style="113" bestFit="1" customWidth="1"/>
    <col min="11538" max="11538" width="2.28515625" style="113" bestFit="1" customWidth="1"/>
    <col min="11539" max="11539" width="16.42578125" style="113" customWidth="1"/>
    <col min="11540" max="11540" width="3.42578125" style="113" customWidth="1"/>
    <col min="11541" max="11541" width="2.7109375" style="113" bestFit="1" customWidth="1"/>
    <col min="11542" max="11542" width="2.28515625" style="113" bestFit="1" customWidth="1"/>
    <col min="11543" max="11543" width="16.42578125" style="113" customWidth="1"/>
    <col min="11544" max="11544" width="3.42578125" style="113" customWidth="1"/>
    <col min="11545" max="11545" width="2.7109375" style="113" bestFit="1" customWidth="1"/>
    <col min="11546" max="11546" width="2.28515625" style="113" bestFit="1" customWidth="1"/>
    <col min="11547" max="11547" width="16.42578125" style="113" customWidth="1"/>
    <col min="11548" max="11548" width="3.42578125" style="113" customWidth="1"/>
    <col min="11549" max="11549" width="2.7109375" style="113" bestFit="1" customWidth="1"/>
    <col min="11550" max="11550" width="2.28515625" style="113" bestFit="1" customWidth="1"/>
    <col min="11551" max="11551" width="16.42578125" style="113" customWidth="1"/>
    <col min="11552" max="11552" width="3.42578125" style="113" customWidth="1"/>
    <col min="11553" max="11553" width="2.7109375" style="113" bestFit="1" customWidth="1"/>
    <col min="11554" max="11554" width="2.28515625" style="113" bestFit="1" customWidth="1"/>
    <col min="11555" max="11555" width="16.42578125" style="113" customWidth="1"/>
    <col min="11556" max="11556" width="3.42578125" style="113" customWidth="1"/>
    <col min="11557" max="11557" width="2.7109375" style="113" bestFit="1" customWidth="1"/>
    <col min="11558" max="11558" width="2.28515625" style="113" bestFit="1" customWidth="1"/>
    <col min="11559" max="11559" width="16.42578125" style="113" customWidth="1"/>
    <col min="11560" max="11560" width="3.42578125" style="113" customWidth="1"/>
    <col min="11561" max="11561" width="2.7109375" style="113" bestFit="1" customWidth="1"/>
    <col min="11562" max="11562" width="2.28515625" style="113" bestFit="1" customWidth="1"/>
    <col min="11563" max="11563" width="16.42578125" style="113" customWidth="1"/>
    <col min="11564" max="11564" width="3.42578125" style="113" customWidth="1"/>
    <col min="11565" max="11565" width="2.7109375" style="113" bestFit="1" customWidth="1"/>
    <col min="11566" max="11566" width="2.28515625" style="113" bestFit="1" customWidth="1"/>
    <col min="11567" max="11567" width="16.42578125" style="113" customWidth="1"/>
    <col min="11568" max="11776" width="9.140625" style="113"/>
    <col min="11777" max="11777" width="2.7109375" style="113" bestFit="1" customWidth="1"/>
    <col min="11778" max="11778" width="2.28515625" style="113" bestFit="1" customWidth="1"/>
    <col min="11779" max="11779" width="16.42578125" style="113" customWidth="1"/>
    <col min="11780" max="11780" width="3.42578125" style="113" customWidth="1"/>
    <col min="11781" max="11781" width="2.7109375" style="113" bestFit="1" customWidth="1"/>
    <col min="11782" max="11782" width="2.28515625" style="113" bestFit="1" customWidth="1"/>
    <col min="11783" max="11783" width="16.42578125" style="113" customWidth="1"/>
    <col min="11784" max="11784" width="3.42578125" style="113" customWidth="1"/>
    <col min="11785" max="11785" width="2.7109375" style="113" bestFit="1" customWidth="1"/>
    <col min="11786" max="11786" width="2.28515625" style="113" bestFit="1" customWidth="1"/>
    <col min="11787" max="11787" width="16.42578125" style="113" customWidth="1"/>
    <col min="11788" max="11788" width="3.42578125" style="113" customWidth="1"/>
    <col min="11789" max="11789" width="2.7109375" style="113" bestFit="1" customWidth="1"/>
    <col min="11790" max="11790" width="2.28515625" style="113" bestFit="1" customWidth="1"/>
    <col min="11791" max="11791" width="16.42578125" style="113" customWidth="1"/>
    <col min="11792" max="11792" width="3.42578125" style="113" customWidth="1"/>
    <col min="11793" max="11793" width="2.7109375" style="113" bestFit="1" customWidth="1"/>
    <col min="11794" max="11794" width="2.28515625" style="113" bestFit="1" customWidth="1"/>
    <col min="11795" max="11795" width="16.42578125" style="113" customWidth="1"/>
    <col min="11796" max="11796" width="3.42578125" style="113" customWidth="1"/>
    <col min="11797" max="11797" width="2.7109375" style="113" bestFit="1" customWidth="1"/>
    <col min="11798" max="11798" width="2.28515625" style="113" bestFit="1" customWidth="1"/>
    <col min="11799" max="11799" width="16.42578125" style="113" customWidth="1"/>
    <col min="11800" max="11800" width="3.42578125" style="113" customWidth="1"/>
    <col min="11801" max="11801" width="2.7109375" style="113" bestFit="1" customWidth="1"/>
    <col min="11802" max="11802" width="2.28515625" style="113" bestFit="1" customWidth="1"/>
    <col min="11803" max="11803" width="16.42578125" style="113" customWidth="1"/>
    <col min="11804" max="11804" width="3.42578125" style="113" customWidth="1"/>
    <col min="11805" max="11805" width="2.7109375" style="113" bestFit="1" customWidth="1"/>
    <col min="11806" max="11806" width="2.28515625" style="113" bestFit="1" customWidth="1"/>
    <col min="11807" max="11807" width="16.42578125" style="113" customWidth="1"/>
    <col min="11808" max="11808" width="3.42578125" style="113" customWidth="1"/>
    <col min="11809" max="11809" width="2.7109375" style="113" bestFit="1" customWidth="1"/>
    <col min="11810" max="11810" width="2.28515625" style="113" bestFit="1" customWidth="1"/>
    <col min="11811" max="11811" width="16.42578125" style="113" customWidth="1"/>
    <col min="11812" max="11812" width="3.42578125" style="113" customWidth="1"/>
    <col min="11813" max="11813" width="2.7109375" style="113" bestFit="1" customWidth="1"/>
    <col min="11814" max="11814" width="2.28515625" style="113" bestFit="1" customWidth="1"/>
    <col min="11815" max="11815" width="16.42578125" style="113" customWidth="1"/>
    <col min="11816" max="11816" width="3.42578125" style="113" customWidth="1"/>
    <col min="11817" max="11817" width="2.7109375" style="113" bestFit="1" customWidth="1"/>
    <col min="11818" max="11818" width="2.28515625" style="113" bestFit="1" customWidth="1"/>
    <col min="11819" max="11819" width="16.42578125" style="113" customWidth="1"/>
    <col min="11820" max="11820" width="3.42578125" style="113" customWidth="1"/>
    <col min="11821" max="11821" width="2.7109375" style="113" bestFit="1" customWidth="1"/>
    <col min="11822" max="11822" width="2.28515625" style="113" bestFit="1" customWidth="1"/>
    <col min="11823" max="11823" width="16.42578125" style="113" customWidth="1"/>
    <col min="11824" max="12032" width="9.140625" style="113"/>
    <col min="12033" max="12033" width="2.7109375" style="113" bestFit="1" customWidth="1"/>
    <col min="12034" max="12034" width="2.28515625" style="113" bestFit="1" customWidth="1"/>
    <col min="12035" max="12035" width="16.42578125" style="113" customWidth="1"/>
    <col min="12036" max="12036" width="3.42578125" style="113" customWidth="1"/>
    <col min="12037" max="12037" width="2.7109375" style="113" bestFit="1" customWidth="1"/>
    <col min="12038" max="12038" width="2.28515625" style="113" bestFit="1" customWidth="1"/>
    <col min="12039" max="12039" width="16.42578125" style="113" customWidth="1"/>
    <col min="12040" max="12040" width="3.42578125" style="113" customWidth="1"/>
    <col min="12041" max="12041" width="2.7109375" style="113" bestFit="1" customWidth="1"/>
    <col min="12042" max="12042" width="2.28515625" style="113" bestFit="1" customWidth="1"/>
    <col min="12043" max="12043" width="16.42578125" style="113" customWidth="1"/>
    <col min="12044" max="12044" width="3.42578125" style="113" customWidth="1"/>
    <col min="12045" max="12045" width="2.7109375" style="113" bestFit="1" customWidth="1"/>
    <col min="12046" max="12046" width="2.28515625" style="113" bestFit="1" customWidth="1"/>
    <col min="12047" max="12047" width="16.42578125" style="113" customWidth="1"/>
    <col min="12048" max="12048" width="3.42578125" style="113" customWidth="1"/>
    <col min="12049" max="12049" width="2.7109375" style="113" bestFit="1" customWidth="1"/>
    <col min="12050" max="12050" width="2.28515625" style="113" bestFit="1" customWidth="1"/>
    <col min="12051" max="12051" width="16.42578125" style="113" customWidth="1"/>
    <col min="12052" max="12052" width="3.42578125" style="113" customWidth="1"/>
    <col min="12053" max="12053" width="2.7109375" style="113" bestFit="1" customWidth="1"/>
    <col min="12054" max="12054" width="2.28515625" style="113" bestFit="1" customWidth="1"/>
    <col min="12055" max="12055" width="16.42578125" style="113" customWidth="1"/>
    <col min="12056" max="12056" width="3.42578125" style="113" customWidth="1"/>
    <col min="12057" max="12057" width="2.7109375" style="113" bestFit="1" customWidth="1"/>
    <col min="12058" max="12058" width="2.28515625" style="113" bestFit="1" customWidth="1"/>
    <col min="12059" max="12059" width="16.42578125" style="113" customWidth="1"/>
    <col min="12060" max="12060" width="3.42578125" style="113" customWidth="1"/>
    <col min="12061" max="12061" width="2.7109375" style="113" bestFit="1" customWidth="1"/>
    <col min="12062" max="12062" width="2.28515625" style="113" bestFit="1" customWidth="1"/>
    <col min="12063" max="12063" width="16.42578125" style="113" customWidth="1"/>
    <col min="12064" max="12064" width="3.42578125" style="113" customWidth="1"/>
    <col min="12065" max="12065" width="2.7109375" style="113" bestFit="1" customWidth="1"/>
    <col min="12066" max="12066" width="2.28515625" style="113" bestFit="1" customWidth="1"/>
    <col min="12067" max="12067" width="16.42578125" style="113" customWidth="1"/>
    <col min="12068" max="12068" width="3.42578125" style="113" customWidth="1"/>
    <col min="12069" max="12069" width="2.7109375" style="113" bestFit="1" customWidth="1"/>
    <col min="12070" max="12070" width="2.28515625" style="113" bestFit="1" customWidth="1"/>
    <col min="12071" max="12071" width="16.42578125" style="113" customWidth="1"/>
    <col min="12072" max="12072" width="3.42578125" style="113" customWidth="1"/>
    <col min="12073" max="12073" width="2.7109375" style="113" bestFit="1" customWidth="1"/>
    <col min="12074" max="12074" width="2.28515625" style="113" bestFit="1" customWidth="1"/>
    <col min="12075" max="12075" width="16.42578125" style="113" customWidth="1"/>
    <col min="12076" max="12076" width="3.42578125" style="113" customWidth="1"/>
    <col min="12077" max="12077" width="2.7109375" style="113" bestFit="1" customWidth="1"/>
    <col min="12078" max="12078" width="2.28515625" style="113" bestFit="1" customWidth="1"/>
    <col min="12079" max="12079" width="16.42578125" style="113" customWidth="1"/>
    <col min="12080" max="12288" width="9.140625" style="113"/>
    <col min="12289" max="12289" width="2.7109375" style="113" bestFit="1" customWidth="1"/>
    <col min="12290" max="12290" width="2.28515625" style="113" bestFit="1" customWidth="1"/>
    <col min="12291" max="12291" width="16.42578125" style="113" customWidth="1"/>
    <col min="12292" max="12292" width="3.42578125" style="113" customWidth="1"/>
    <col min="12293" max="12293" width="2.7109375" style="113" bestFit="1" customWidth="1"/>
    <col min="12294" max="12294" width="2.28515625" style="113" bestFit="1" customWidth="1"/>
    <col min="12295" max="12295" width="16.42578125" style="113" customWidth="1"/>
    <col min="12296" max="12296" width="3.42578125" style="113" customWidth="1"/>
    <col min="12297" max="12297" width="2.7109375" style="113" bestFit="1" customWidth="1"/>
    <col min="12298" max="12298" width="2.28515625" style="113" bestFit="1" customWidth="1"/>
    <col min="12299" max="12299" width="16.42578125" style="113" customWidth="1"/>
    <col min="12300" max="12300" width="3.42578125" style="113" customWidth="1"/>
    <col min="12301" max="12301" width="2.7109375" style="113" bestFit="1" customWidth="1"/>
    <col min="12302" max="12302" width="2.28515625" style="113" bestFit="1" customWidth="1"/>
    <col min="12303" max="12303" width="16.42578125" style="113" customWidth="1"/>
    <col min="12304" max="12304" width="3.42578125" style="113" customWidth="1"/>
    <col min="12305" max="12305" width="2.7109375" style="113" bestFit="1" customWidth="1"/>
    <col min="12306" max="12306" width="2.28515625" style="113" bestFit="1" customWidth="1"/>
    <col min="12307" max="12307" width="16.42578125" style="113" customWidth="1"/>
    <col min="12308" max="12308" width="3.42578125" style="113" customWidth="1"/>
    <col min="12309" max="12309" width="2.7109375" style="113" bestFit="1" customWidth="1"/>
    <col min="12310" max="12310" width="2.28515625" style="113" bestFit="1" customWidth="1"/>
    <col min="12311" max="12311" width="16.42578125" style="113" customWidth="1"/>
    <col min="12312" max="12312" width="3.42578125" style="113" customWidth="1"/>
    <col min="12313" max="12313" width="2.7109375" style="113" bestFit="1" customWidth="1"/>
    <col min="12314" max="12314" width="2.28515625" style="113" bestFit="1" customWidth="1"/>
    <col min="12315" max="12315" width="16.42578125" style="113" customWidth="1"/>
    <col min="12316" max="12316" width="3.42578125" style="113" customWidth="1"/>
    <col min="12317" max="12317" width="2.7109375" style="113" bestFit="1" customWidth="1"/>
    <col min="12318" max="12318" width="2.28515625" style="113" bestFit="1" customWidth="1"/>
    <col min="12319" max="12319" width="16.42578125" style="113" customWidth="1"/>
    <col min="12320" max="12320" width="3.42578125" style="113" customWidth="1"/>
    <col min="12321" max="12321" width="2.7109375" style="113" bestFit="1" customWidth="1"/>
    <col min="12322" max="12322" width="2.28515625" style="113" bestFit="1" customWidth="1"/>
    <col min="12323" max="12323" width="16.42578125" style="113" customWidth="1"/>
    <col min="12324" max="12324" width="3.42578125" style="113" customWidth="1"/>
    <col min="12325" max="12325" width="2.7109375" style="113" bestFit="1" customWidth="1"/>
    <col min="12326" max="12326" width="2.28515625" style="113" bestFit="1" customWidth="1"/>
    <col min="12327" max="12327" width="16.42578125" style="113" customWidth="1"/>
    <col min="12328" max="12328" width="3.42578125" style="113" customWidth="1"/>
    <col min="12329" max="12329" width="2.7109375" style="113" bestFit="1" customWidth="1"/>
    <col min="12330" max="12330" width="2.28515625" style="113" bestFit="1" customWidth="1"/>
    <col min="12331" max="12331" width="16.42578125" style="113" customWidth="1"/>
    <col min="12332" max="12332" width="3.42578125" style="113" customWidth="1"/>
    <col min="12333" max="12333" width="2.7109375" style="113" bestFit="1" customWidth="1"/>
    <col min="12334" max="12334" width="2.28515625" style="113" bestFit="1" customWidth="1"/>
    <col min="12335" max="12335" width="16.42578125" style="113" customWidth="1"/>
    <col min="12336" max="12544" width="9.140625" style="113"/>
    <col min="12545" max="12545" width="2.7109375" style="113" bestFit="1" customWidth="1"/>
    <col min="12546" max="12546" width="2.28515625" style="113" bestFit="1" customWidth="1"/>
    <col min="12547" max="12547" width="16.42578125" style="113" customWidth="1"/>
    <col min="12548" max="12548" width="3.42578125" style="113" customWidth="1"/>
    <col min="12549" max="12549" width="2.7109375" style="113" bestFit="1" customWidth="1"/>
    <col min="12550" max="12550" width="2.28515625" style="113" bestFit="1" customWidth="1"/>
    <col min="12551" max="12551" width="16.42578125" style="113" customWidth="1"/>
    <col min="12552" max="12552" width="3.42578125" style="113" customWidth="1"/>
    <col min="12553" max="12553" width="2.7109375" style="113" bestFit="1" customWidth="1"/>
    <col min="12554" max="12554" width="2.28515625" style="113" bestFit="1" customWidth="1"/>
    <col min="12555" max="12555" width="16.42578125" style="113" customWidth="1"/>
    <col min="12556" max="12556" width="3.42578125" style="113" customWidth="1"/>
    <col min="12557" max="12557" width="2.7109375" style="113" bestFit="1" customWidth="1"/>
    <col min="12558" max="12558" width="2.28515625" style="113" bestFit="1" customWidth="1"/>
    <col min="12559" max="12559" width="16.42578125" style="113" customWidth="1"/>
    <col min="12560" max="12560" width="3.42578125" style="113" customWidth="1"/>
    <col min="12561" max="12561" width="2.7109375" style="113" bestFit="1" customWidth="1"/>
    <col min="12562" max="12562" width="2.28515625" style="113" bestFit="1" customWidth="1"/>
    <col min="12563" max="12563" width="16.42578125" style="113" customWidth="1"/>
    <col min="12564" max="12564" width="3.42578125" style="113" customWidth="1"/>
    <col min="12565" max="12565" width="2.7109375" style="113" bestFit="1" customWidth="1"/>
    <col min="12566" max="12566" width="2.28515625" style="113" bestFit="1" customWidth="1"/>
    <col min="12567" max="12567" width="16.42578125" style="113" customWidth="1"/>
    <col min="12568" max="12568" width="3.42578125" style="113" customWidth="1"/>
    <col min="12569" max="12569" width="2.7109375" style="113" bestFit="1" customWidth="1"/>
    <col min="12570" max="12570" width="2.28515625" style="113" bestFit="1" customWidth="1"/>
    <col min="12571" max="12571" width="16.42578125" style="113" customWidth="1"/>
    <col min="12572" max="12572" width="3.42578125" style="113" customWidth="1"/>
    <col min="12573" max="12573" width="2.7109375" style="113" bestFit="1" customWidth="1"/>
    <col min="12574" max="12574" width="2.28515625" style="113" bestFit="1" customWidth="1"/>
    <col min="12575" max="12575" width="16.42578125" style="113" customWidth="1"/>
    <col min="12576" max="12576" width="3.42578125" style="113" customWidth="1"/>
    <col min="12577" max="12577" width="2.7109375" style="113" bestFit="1" customWidth="1"/>
    <col min="12578" max="12578" width="2.28515625" style="113" bestFit="1" customWidth="1"/>
    <col min="12579" max="12579" width="16.42578125" style="113" customWidth="1"/>
    <col min="12580" max="12580" width="3.42578125" style="113" customWidth="1"/>
    <col min="12581" max="12581" width="2.7109375" style="113" bestFit="1" customWidth="1"/>
    <col min="12582" max="12582" width="2.28515625" style="113" bestFit="1" customWidth="1"/>
    <col min="12583" max="12583" width="16.42578125" style="113" customWidth="1"/>
    <col min="12584" max="12584" width="3.42578125" style="113" customWidth="1"/>
    <col min="12585" max="12585" width="2.7109375" style="113" bestFit="1" customWidth="1"/>
    <col min="12586" max="12586" width="2.28515625" style="113" bestFit="1" customWidth="1"/>
    <col min="12587" max="12587" width="16.42578125" style="113" customWidth="1"/>
    <col min="12588" max="12588" width="3.42578125" style="113" customWidth="1"/>
    <col min="12589" max="12589" width="2.7109375" style="113" bestFit="1" customWidth="1"/>
    <col min="12590" max="12590" width="2.28515625" style="113" bestFit="1" customWidth="1"/>
    <col min="12591" max="12591" width="16.42578125" style="113" customWidth="1"/>
    <col min="12592" max="12800" width="9.140625" style="113"/>
    <col min="12801" max="12801" width="2.7109375" style="113" bestFit="1" customWidth="1"/>
    <col min="12802" max="12802" width="2.28515625" style="113" bestFit="1" customWidth="1"/>
    <col min="12803" max="12803" width="16.42578125" style="113" customWidth="1"/>
    <col min="12804" max="12804" width="3.42578125" style="113" customWidth="1"/>
    <col min="12805" max="12805" width="2.7109375" style="113" bestFit="1" customWidth="1"/>
    <col min="12806" max="12806" width="2.28515625" style="113" bestFit="1" customWidth="1"/>
    <col min="12807" max="12807" width="16.42578125" style="113" customWidth="1"/>
    <col min="12808" max="12808" width="3.42578125" style="113" customWidth="1"/>
    <col min="12809" max="12809" width="2.7109375" style="113" bestFit="1" customWidth="1"/>
    <col min="12810" max="12810" width="2.28515625" style="113" bestFit="1" customWidth="1"/>
    <col min="12811" max="12811" width="16.42578125" style="113" customWidth="1"/>
    <col min="12812" max="12812" width="3.42578125" style="113" customWidth="1"/>
    <col min="12813" max="12813" width="2.7109375" style="113" bestFit="1" customWidth="1"/>
    <col min="12814" max="12814" width="2.28515625" style="113" bestFit="1" customWidth="1"/>
    <col min="12815" max="12815" width="16.42578125" style="113" customWidth="1"/>
    <col min="12816" max="12816" width="3.42578125" style="113" customWidth="1"/>
    <col min="12817" max="12817" width="2.7109375" style="113" bestFit="1" customWidth="1"/>
    <col min="12818" max="12818" width="2.28515625" style="113" bestFit="1" customWidth="1"/>
    <col min="12819" max="12819" width="16.42578125" style="113" customWidth="1"/>
    <col min="12820" max="12820" width="3.42578125" style="113" customWidth="1"/>
    <col min="12821" max="12821" width="2.7109375" style="113" bestFit="1" customWidth="1"/>
    <col min="12822" max="12822" width="2.28515625" style="113" bestFit="1" customWidth="1"/>
    <col min="12823" max="12823" width="16.42578125" style="113" customWidth="1"/>
    <col min="12824" max="12824" width="3.42578125" style="113" customWidth="1"/>
    <col min="12825" max="12825" width="2.7109375" style="113" bestFit="1" customWidth="1"/>
    <col min="12826" max="12826" width="2.28515625" style="113" bestFit="1" customWidth="1"/>
    <col min="12827" max="12827" width="16.42578125" style="113" customWidth="1"/>
    <col min="12828" max="12828" width="3.42578125" style="113" customWidth="1"/>
    <col min="12829" max="12829" width="2.7109375" style="113" bestFit="1" customWidth="1"/>
    <col min="12830" max="12830" width="2.28515625" style="113" bestFit="1" customWidth="1"/>
    <col min="12831" max="12831" width="16.42578125" style="113" customWidth="1"/>
    <col min="12832" max="12832" width="3.42578125" style="113" customWidth="1"/>
    <col min="12833" max="12833" width="2.7109375" style="113" bestFit="1" customWidth="1"/>
    <col min="12834" max="12834" width="2.28515625" style="113" bestFit="1" customWidth="1"/>
    <col min="12835" max="12835" width="16.42578125" style="113" customWidth="1"/>
    <col min="12836" max="12836" width="3.42578125" style="113" customWidth="1"/>
    <col min="12837" max="12837" width="2.7109375" style="113" bestFit="1" customWidth="1"/>
    <col min="12838" max="12838" width="2.28515625" style="113" bestFit="1" customWidth="1"/>
    <col min="12839" max="12839" width="16.42578125" style="113" customWidth="1"/>
    <col min="12840" max="12840" width="3.42578125" style="113" customWidth="1"/>
    <col min="12841" max="12841" width="2.7109375" style="113" bestFit="1" customWidth="1"/>
    <col min="12842" max="12842" width="2.28515625" style="113" bestFit="1" customWidth="1"/>
    <col min="12843" max="12843" width="16.42578125" style="113" customWidth="1"/>
    <col min="12844" max="12844" width="3.42578125" style="113" customWidth="1"/>
    <col min="12845" max="12845" width="2.7109375" style="113" bestFit="1" customWidth="1"/>
    <col min="12846" max="12846" width="2.28515625" style="113" bestFit="1" customWidth="1"/>
    <col min="12847" max="12847" width="16.42578125" style="113" customWidth="1"/>
    <col min="12848" max="13056" width="9.140625" style="113"/>
    <col min="13057" max="13057" width="2.7109375" style="113" bestFit="1" customWidth="1"/>
    <col min="13058" max="13058" width="2.28515625" style="113" bestFit="1" customWidth="1"/>
    <col min="13059" max="13059" width="16.42578125" style="113" customWidth="1"/>
    <col min="13060" max="13060" width="3.42578125" style="113" customWidth="1"/>
    <col min="13061" max="13061" width="2.7109375" style="113" bestFit="1" customWidth="1"/>
    <col min="13062" max="13062" width="2.28515625" style="113" bestFit="1" customWidth="1"/>
    <col min="13063" max="13063" width="16.42578125" style="113" customWidth="1"/>
    <col min="13064" max="13064" width="3.42578125" style="113" customWidth="1"/>
    <col min="13065" max="13065" width="2.7109375" style="113" bestFit="1" customWidth="1"/>
    <col min="13066" max="13066" width="2.28515625" style="113" bestFit="1" customWidth="1"/>
    <col min="13067" max="13067" width="16.42578125" style="113" customWidth="1"/>
    <col min="13068" max="13068" width="3.42578125" style="113" customWidth="1"/>
    <col min="13069" max="13069" width="2.7109375" style="113" bestFit="1" customWidth="1"/>
    <col min="13070" max="13070" width="2.28515625" style="113" bestFit="1" customWidth="1"/>
    <col min="13071" max="13071" width="16.42578125" style="113" customWidth="1"/>
    <col min="13072" max="13072" width="3.42578125" style="113" customWidth="1"/>
    <col min="13073" max="13073" width="2.7109375" style="113" bestFit="1" customWidth="1"/>
    <col min="13074" max="13074" width="2.28515625" style="113" bestFit="1" customWidth="1"/>
    <col min="13075" max="13075" width="16.42578125" style="113" customWidth="1"/>
    <col min="13076" max="13076" width="3.42578125" style="113" customWidth="1"/>
    <col min="13077" max="13077" width="2.7109375" style="113" bestFit="1" customWidth="1"/>
    <col min="13078" max="13078" width="2.28515625" style="113" bestFit="1" customWidth="1"/>
    <col min="13079" max="13079" width="16.42578125" style="113" customWidth="1"/>
    <col min="13080" max="13080" width="3.42578125" style="113" customWidth="1"/>
    <col min="13081" max="13081" width="2.7109375" style="113" bestFit="1" customWidth="1"/>
    <col min="13082" max="13082" width="2.28515625" style="113" bestFit="1" customWidth="1"/>
    <col min="13083" max="13083" width="16.42578125" style="113" customWidth="1"/>
    <col min="13084" max="13084" width="3.42578125" style="113" customWidth="1"/>
    <col min="13085" max="13085" width="2.7109375" style="113" bestFit="1" customWidth="1"/>
    <col min="13086" max="13086" width="2.28515625" style="113" bestFit="1" customWidth="1"/>
    <col min="13087" max="13087" width="16.42578125" style="113" customWidth="1"/>
    <col min="13088" max="13088" width="3.42578125" style="113" customWidth="1"/>
    <col min="13089" max="13089" width="2.7109375" style="113" bestFit="1" customWidth="1"/>
    <col min="13090" max="13090" width="2.28515625" style="113" bestFit="1" customWidth="1"/>
    <col min="13091" max="13091" width="16.42578125" style="113" customWidth="1"/>
    <col min="13092" max="13092" width="3.42578125" style="113" customWidth="1"/>
    <col min="13093" max="13093" width="2.7109375" style="113" bestFit="1" customWidth="1"/>
    <col min="13094" max="13094" width="2.28515625" style="113" bestFit="1" customWidth="1"/>
    <col min="13095" max="13095" width="16.42578125" style="113" customWidth="1"/>
    <col min="13096" max="13096" width="3.42578125" style="113" customWidth="1"/>
    <col min="13097" max="13097" width="2.7109375" style="113" bestFit="1" customWidth="1"/>
    <col min="13098" max="13098" width="2.28515625" style="113" bestFit="1" customWidth="1"/>
    <col min="13099" max="13099" width="16.42578125" style="113" customWidth="1"/>
    <col min="13100" max="13100" width="3.42578125" style="113" customWidth="1"/>
    <col min="13101" max="13101" width="2.7109375" style="113" bestFit="1" customWidth="1"/>
    <col min="13102" max="13102" width="2.28515625" style="113" bestFit="1" customWidth="1"/>
    <col min="13103" max="13103" width="16.42578125" style="113" customWidth="1"/>
    <col min="13104" max="13312" width="9.140625" style="113"/>
    <col min="13313" max="13313" width="2.7109375" style="113" bestFit="1" customWidth="1"/>
    <col min="13314" max="13314" width="2.28515625" style="113" bestFit="1" customWidth="1"/>
    <col min="13315" max="13315" width="16.42578125" style="113" customWidth="1"/>
    <col min="13316" max="13316" width="3.42578125" style="113" customWidth="1"/>
    <col min="13317" max="13317" width="2.7109375" style="113" bestFit="1" customWidth="1"/>
    <col min="13318" max="13318" width="2.28515625" style="113" bestFit="1" customWidth="1"/>
    <col min="13319" max="13319" width="16.42578125" style="113" customWidth="1"/>
    <col min="13320" max="13320" width="3.42578125" style="113" customWidth="1"/>
    <col min="13321" max="13321" width="2.7109375" style="113" bestFit="1" customWidth="1"/>
    <col min="13322" max="13322" width="2.28515625" style="113" bestFit="1" customWidth="1"/>
    <col min="13323" max="13323" width="16.42578125" style="113" customWidth="1"/>
    <col min="13324" max="13324" width="3.42578125" style="113" customWidth="1"/>
    <col min="13325" max="13325" width="2.7109375" style="113" bestFit="1" customWidth="1"/>
    <col min="13326" max="13326" width="2.28515625" style="113" bestFit="1" customWidth="1"/>
    <col min="13327" max="13327" width="16.42578125" style="113" customWidth="1"/>
    <col min="13328" max="13328" width="3.42578125" style="113" customWidth="1"/>
    <col min="13329" max="13329" width="2.7109375" style="113" bestFit="1" customWidth="1"/>
    <col min="13330" max="13330" width="2.28515625" style="113" bestFit="1" customWidth="1"/>
    <col min="13331" max="13331" width="16.42578125" style="113" customWidth="1"/>
    <col min="13332" max="13332" width="3.42578125" style="113" customWidth="1"/>
    <col min="13333" max="13333" width="2.7109375" style="113" bestFit="1" customWidth="1"/>
    <col min="13334" max="13334" width="2.28515625" style="113" bestFit="1" customWidth="1"/>
    <col min="13335" max="13335" width="16.42578125" style="113" customWidth="1"/>
    <col min="13336" max="13336" width="3.42578125" style="113" customWidth="1"/>
    <col min="13337" max="13337" width="2.7109375" style="113" bestFit="1" customWidth="1"/>
    <col min="13338" max="13338" width="2.28515625" style="113" bestFit="1" customWidth="1"/>
    <col min="13339" max="13339" width="16.42578125" style="113" customWidth="1"/>
    <col min="13340" max="13340" width="3.42578125" style="113" customWidth="1"/>
    <col min="13341" max="13341" width="2.7109375" style="113" bestFit="1" customWidth="1"/>
    <col min="13342" max="13342" width="2.28515625" style="113" bestFit="1" customWidth="1"/>
    <col min="13343" max="13343" width="16.42578125" style="113" customWidth="1"/>
    <col min="13344" max="13344" width="3.42578125" style="113" customWidth="1"/>
    <col min="13345" max="13345" width="2.7109375" style="113" bestFit="1" customWidth="1"/>
    <col min="13346" max="13346" width="2.28515625" style="113" bestFit="1" customWidth="1"/>
    <col min="13347" max="13347" width="16.42578125" style="113" customWidth="1"/>
    <col min="13348" max="13348" width="3.42578125" style="113" customWidth="1"/>
    <col min="13349" max="13349" width="2.7109375" style="113" bestFit="1" customWidth="1"/>
    <col min="13350" max="13350" width="2.28515625" style="113" bestFit="1" customWidth="1"/>
    <col min="13351" max="13351" width="16.42578125" style="113" customWidth="1"/>
    <col min="13352" max="13352" width="3.42578125" style="113" customWidth="1"/>
    <col min="13353" max="13353" width="2.7109375" style="113" bestFit="1" customWidth="1"/>
    <col min="13354" max="13354" width="2.28515625" style="113" bestFit="1" customWidth="1"/>
    <col min="13355" max="13355" width="16.42578125" style="113" customWidth="1"/>
    <col min="13356" max="13356" width="3.42578125" style="113" customWidth="1"/>
    <col min="13357" max="13357" width="2.7109375" style="113" bestFit="1" customWidth="1"/>
    <col min="13358" max="13358" width="2.28515625" style="113" bestFit="1" customWidth="1"/>
    <col min="13359" max="13359" width="16.42578125" style="113" customWidth="1"/>
    <col min="13360" max="13568" width="9.140625" style="113"/>
    <col min="13569" max="13569" width="2.7109375" style="113" bestFit="1" customWidth="1"/>
    <col min="13570" max="13570" width="2.28515625" style="113" bestFit="1" customWidth="1"/>
    <col min="13571" max="13571" width="16.42578125" style="113" customWidth="1"/>
    <col min="13572" max="13572" width="3.42578125" style="113" customWidth="1"/>
    <col min="13573" max="13573" width="2.7109375" style="113" bestFit="1" customWidth="1"/>
    <col min="13574" max="13574" width="2.28515625" style="113" bestFit="1" customWidth="1"/>
    <col min="13575" max="13575" width="16.42578125" style="113" customWidth="1"/>
    <col min="13576" max="13576" width="3.42578125" style="113" customWidth="1"/>
    <col min="13577" max="13577" width="2.7109375" style="113" bestFit="1" customWidth="1"/>
    <col min="13578" max="13578" width="2.28515625" style="113" bestFit="1" customWidth="1"/>
    <col min="13579" max="13579" width="16.42578125" style="113" customWidth="1"/>
    <col min="13580" max="13580" width="3.42578125" style="113" customWidth="1"/>
    <col min="13581" max="13581" width="2.7109375" style="113" bestFit="1" customWidth="1"/>
    <col min="13582" max="13582" width="2.28515625" style="113" bestFit="1" customWidth="1"/>
    <col min="13583" max="13583" width="16.42578125" style="113" customWidth="1"/>
    <col min="13584" max="13584" width="3.42578125" style="113" customWidth="1"/>
    <col min="13585" max="13585" width="2.7109375" style="113" bestFit="1" customWidth="1"/>
    <col min="13586" max="13586" width="2.28515625" style="113" bestFit="1" customWidth="1"/>
    <col min="13587" max="13587" width="16.42578125" style="113" customWidth="1"/>
    <col min="13588" max="13588" width="3.42578125" style="113" customWidth="1"/>
    <col min="13589" max="13589" width="2.7109375" style="113" bestFit="1" customWidth="1"/>
    <col min="13590" max="13590" width="2.28515625" style="113" bestFit="1" customWidth="1"/>
    <col min="13591" max="13591" width="16.42578125" style="113" customWidth="1"/>
    <col min="13592" max="13592" width="3.42578125" style="113" customWidth="1"/>
    <col min="13593" max="13593" width="2.7109375" style="113" bestFit="1" customWidth="1"/>
    <col min="13594" max="13594" width="2.28515625" style="113" bestFit="1" customWidth="1"/>
    <col min="13595" max="13595" width="16.42578125" style="113" customWidth="1"/>
    <col min="13596" max="13596" width="3.42578125" style="113" customWidth="1"/>
    <col min="13597" max="13597" width="2.7109375" style="113" bestFit="1" customWidth="1"/>
    <col min="13598" max="13598" width="2.28515625" style="113" bestFit="1" customWidth="1"/>
    <col min="13599" max="13599" width="16.42578125" style="113" customWidth="1"/>
    <col min="13600" max="13600" width="3.42578125" style="113" customWidth="1"/>
    <col min="13601" max="13601" width="2.7109375" style="113" bestFit="1" customWidth="1"/>
    <col min="13602" max="13602" width="2.28515625" style="113" bestFit="1" customWidth="1"/>
    <col min="13603" max="13603" width="16.42578125" style="113" customWidth="1"/>
    <col min="13604" max="13604" width="3.42578125" style="113" customWidth="1"/>
    <col min="13605" max="13605" width="2.7109375" style="113" bestFit="1" customWidth="1"/>
    <col min="13606" max="13606" width="2.28515625" style="113" bestFit="1" customWidth="1"/>
    <col min="13607" max="13607" width="16.42578125" style="113" customWidth="1"/>
    <col min="13608" max="13608" width="3.42578125" style="113" customWidth="1"/>
    <col min="13609" max="13609" width="2.7109375" style="113" bestFit="1" customWidth="1"/>
    <col min="13610" max="13610" width="2.28515625" style="113" bestFit="1" customWidth="1"/>
    <col min="13611" max="13611" width="16.42578125" style="113" customWidth="1"/>
    <col min="13612" max="13612" width="3.42578125" style="113" customWidth="1"/>
    <col min="13613" max="13613" width="2.7109375" style="113" bestFit="1" customWidth="1"/>
    <col min="13614" max="13614" width="2.28515625" style="113" bestFit="1" customWidth="1"/>
    <col min="13615" max="13615" width="16.42578125" style="113" customWidth="1"/>
    <col min="13616" max="13824" width="9.140625" style="113"/>
    <col min="13825" max="13825" width="2.7109375" style="113" bestFit="1" customWidth="1"/>
    <col min="13826" max="13826" width="2.28515625" style="113" bestFit="1" customWidth="1"/>
    <col min="13827" max="13827" width="16.42578125" style="113" customWidth="1"/>
    <col min="13828" max="13828" width="3.42578125" style="113" customWidth="1"/>
    <col min="13829" max="13829" width="2.7109375" style="113" bestFit="1" customWidth="1"/>
    <col min="13830" max="13830" width="2.28515625" style="113" bestFit="1" customWidth="1"/>
    <col min="13831" max="13831" width="16.42578125" style="113" customWidth="1"/>
    <col min="13832" max="13832" width="3.42578125" style="113" customWidth="1"/>
    <col min="13833" max="13833" width="2.7109375" style="113" bestFit="1" customWidth="1"/>
    <col min="13834" max="13834" width="2.28515625" style="113" bestFit="1" customWidth="1"/>
    <col min="13835" max="13835" width="16.42578125" style="113" customWidth="1"/>
    <col min="13836" max="13836" width="3.42578125" style="113" customWidth="1"/>
    <col min="13837" max="13837" width="2.7109375" style="113" bestFit="1" customWidth="1"/>
    <col min="13838" max="13838" width="2.28515625" style="113" bestFit="1" customWidth="1"/>
    <col min="13839" max="13839" width="16.42578125" style="113" customWidth="1"/>
    <col min="13840" max="13840" width="3.42578125" style="113" customWidth="1"/>
    <col min="13841" max="13841" width="2.7109375" style="113" bestFit="1" customWidth="1"/>
    <col min="13842" max="13842" width="2.28515625" style="113" bestFit="1" customWidth="1"/>
    <col min="13843" max="13843" width="16.42578125" style="113" customWidth="1"/>
    <col min="13844" max="13844" width="3.42578125" style="113" customWidth="1"/>
    <col min="13845" max="13845" width="2.7109375" style="113" bestFit="1" customWidth="1"/>
    <col min="13846" max="13846" width="2.28515625" style="113" bestFit="1" customWidth="1"/>
    <col min="13847" max="13847" width="16.42578125" style="113" customWidth="1"/>
    <col min="13848" max="13848" width="3.42578125" style="113" customWidth="1"/>
    <col min="13849" max="13849" width="2.7109375" style="113" bestFit="1" customWidth="1"/>
    <col min="13850" max="13850" width="2.28515625" style="113" bestFit="1" customWidth="1"/>
    <col min="13851" max="13851" width="16.42578125" style="113" customWidth="1"/>
    <col min="13852" max="13852" width="3.42578125" style="113" customWidth="1"/>
    <col min="13853" max="13853" width="2.7109375" style="113" bestFit="1" customWidth="1"/>
    <col min="13854" max="13854" width="2.28515625" style="113" bestFit="1" customWidth="1"/>
    <col min="13855" max="13855" width="16.42578125" style="113" customWidth="1"/>
    <col min="13856" max="13856" width="3.42578125" style="113" customWidth="1"/>
    <col min="13857" max="13857" width="2.7109375" style="113" bestFit="1" customWidth="1"/>
    <col min="13858" max="13858" width="2.28515625" style="113" bestFit="1" customWidth="1"/>
    <col min="13859" max="13859" width="16.42578125" style="113" customWidth="1"/>
    <col min="13860" max="13860" width="3.42578125" style="113" customWidth="1"/>
    <col min="13861" max="13861" width="2.7109375" style="113" bestFit="1" customWidth="1"/>
    <col min="13862" max="13862" width="2.28515625" style="113" bestFit="1" customWidth="1"/>
    <col min="13863" max="13863" width="16.42578125" style="113" customWidth="1"/>
    <col min="13864" max="13864" width="3.42578125" style="113" customWidth="1"/>
    <col min="13865" max="13865" width="2.7109375" style="113" bestFit="1" customWidth="1"/>
    <col min="13866" max="13866" width="2.28515625" style="113" bestFit="1" customWidth="1"/>
    <col min="13867" max="13867" width="16.42578125" style="113" customWidth="1"/>
    <col min="13868" max="13868" width="3.42578125" style="113" customWidth="1"/>
    <col min="13869" max="13869" width="2.7109375" style="113" bestFit="1" customWidth="1"/>
    <col min="13870" max="13870" width="2.28515625" style="113" bestFit="1" customWidth="1"/>
    <col min="13871" max="13871" width="16.42578125" style="113" customWidth="1"/>
    <col min="13872" max="14080" width="9.140625" style="113"/>
    <col min="14081" max="14081" width="2.7109375" style="113" bestFit="1" customWidth="1"/>
    <col min="14082" max="14082" width="2.28515625" style="113" bestFit="1" customWidth="1"/>
    <col min="14083" max="14083" width="16.42578125" style="113" customWidth="1"/>
    <col min="14084" max="14084" width="3.42578125" style="113" customWidth="1"/>
    <col min="14085" max="14085" width="2.7109375" style="113" bestFit="1" customWidth="1"/>
    <col min="14086" max="14086" width="2.28515625" style="113" bestFit="1" customWidth="1"/>
    <col min="14087" max="14087" width="16.42578125" style="113" customWidth="1"/>
    <col min="14088" max="14088" width="3.42578125" style="113" customWidth="1"/>
    <col min="14089" max="14089" width="2.7109375" style="113" bestFit="1" customWidth="1"/>
    <col min="14090" max="14090" width="2.28515625" style="113" bestFit="1" customWidth="1"/>
    <col min="14091" max="14091" width="16.42578125" style="113" customWidth="1"/>
    <col min="14092" max="14092" width="3.42578125" style="113" customWidth="1"/>
    <col min="14093" max="14093" width="2.7109375" style="113" bestFit="1" customWidth="1"/>
    <col min="14094" max="14094" width="2.28515625" style="113" bestFit="1" customWidth="1"/>
    <col min="14095" max="14095" width="16.42578125" style="113" customWidth="1"/>
    <col min="14096" max="14096" width="3.42578125" style="113" customWidth="1"/>
    <col min="14097" max="14097" width="2.7109375" style="113" bestFit="1" customWidth="1"/>
    <col min="14098" max="14098" width="2.28515625" style="113" bestFit="1" customWidth="1"/>
    <col min="14099" max="14099" width="16.42578125" style="113" customWidth="1"/>
    <col min="14100" max="14100" width="3.42578125" style="113" customWidth="1"/>
    <col min="14101" max="14101" width="2.7109375" style="113" bestFit="1" customWidth="1"/>
    <col min="14102" max="14102" width="2.28515625" style="113" bestFit="1" customWidth="1"/>
    <col min="14103" max="14103" width="16.42578125" style="113" customWidth="1"/>
    <col min="14104" max="14104" width="3.42578125" style="113" customWidth="1"/>
    <col min="14105" max="14105" width="2.7109375" style="113" bestFit="1" customWidth="1"/>
    <col min="14106" max="14106" width="2.28515625" style="113" bestFit="1" customWidth="1"/>
    <col min="14107" max="14107" width="16.42578125" style="113" customWidth="1"/>
    <col min="14108" max="14108" width="3.42578125" style="113" customWidth="1"/>
    <col min="14109" max="14109" width="2.7109375" style="113" bestFit="1" customWidth="1"/>
    <col min="14110" max="14110" width="2.28515625" style="113" bestFit="1" customWidth="1"/>
    <col min="14111" max="14111" width="16.42578125" style="113" customWidth="1"/>
    <col min="14112" max="14112" width="3.42578125" style="113" customWidth="1"/>
    <col min="14113" max="14113" width="2.7109375" style="113" bestFit="1" customWidth="1"/>
    <col min="14114" max="14114" width="2.28515625" style="113" bestFit="1" customWidth="1"/>
    <col min="14115" max="14115" width="16.42578125" style="113" customWidth="1"/>
    <col min="14116" max="14116" width="3.42578125" style="113" customWidth="1"/>
    <col min="14117" max="14117" width="2.7109375" style="113" bestFit="1" customWidth="1"/>
    <col min="14118" max="14118" width="2.28515625" style="113" bestFit="1" customWidth="1"/>
    <col min="14119" max="14119" width="16.42578125" style="113" customWidth="1"/>
    <col min="14120" max="14120" width="3.42578125" style="113" customWidth="1"/>
    <col min="14121" max="14121" width="2.7109375" style="113" bestFit="1" customWidth="1"/>
    <col min="14122" max="14122" width="2.28515625" style="113" bestFit="1" customWidth="1"/>
    <col min="14123" max="14123" width="16.42578125" style="113" customWidth="1"/>
    <col min="14124" max="14124" width="3.42578125" style="113" customWidth="1"/>
    <col min="14125" max="14125" width="2.7109375" style="113" bestFit="1" customWidth="1"/>
    <col min="14126" max="14126" width="2.28515625" style="113" bestFit="1" customWidth="1"/>
    <col min="14127" max="14127" width="16.42578125" style="113" customWidth="1"/>
    <col min="14128" max="14336" width="9.140625" style="113"/>
    <col min="14337" max="14337" width="2.7109375" style="113" bestFit="1" customWidth="1"/>
    <col min="14338" max="14338" width="2.28515625" style="113" bestFit="1" customWidth="1"/>
    <col min="14339" max="14339" width="16.42578125" style="113" customWidth="1"/>
    <col min="14340" max="14340" width="3.42578125" style="113" customWidth="1"/>
    <col min="14341" max="14341" width="2.7109375" style="113" bestFit="1" customWidth="1"/>
    <col min="14342" max="14342" width="2.28515625" style="113" bestFit="1" customWidth="1"/>
    <col min="14343" max="14343" width="16.42578125" style="113" customWidth="1"/>
    <col min="14344" max="14344" width="3.42578125" style="113" customWidth="1"/>
    <col min="14345" max="14345" width="2.7109375" style="113" bestFit="1" customWidth="1"/>
    <col min="14346" max="14346" width="2.28515625" style="113" bestFit="1" customWidth="1"/>
    <col min="14347" max="14347" width="16.42578125" style="113" customWidth="1"/>
    <col min="14348" max="14348" width="3.42578125" style="113" customWidth="1"/>
    <col min="14349" max="14349" width="2.7109375" style="113" bestFit="1" customWidth="1"/>
    <col min="14350" max="14350" width="2.28515625" style="113" bestFit="1" customWidth="1"/>
    <col min="14351" max="14351" width="16.42578125" style="113" customWidth="1"/>
    <col min="14352" max="14352" width="3.42578125" style="113" customWidth="1"/>
    <col min="14353" max="14353" width="2.7109375" style="113" bestFit="1" customWidth="1"/>
    <col min="14354" max="14354" width="2.28515625" style="113" bestFit="1" customWidth="1"/>
    <col min="14355" max="14355" width="16.42578125" style="113" customWidth="1"/>
    <col min="14356" max="14356" width="3.42578125" style="113" customWidth="1"/>
    <col min="14357" max="14357" width="2.7109375" style="113" bestFit="1" customWidth="1"/>
    <col min="14358" max="14358" width="2.28515625" style="113" bestFit="1" customWidth="1"/>
    <col min="14359" max="14359" width="16.42578125" style="113" customWidth="1"/>
    <col min="14360" max="14360" width="3.42578125" style="113" customWidth="1"/>
    <col min="14361" max="14361" width="2.7109375" style="113" bestFit="1" customWidth="1"/>
    <col min="14362" max="14362" width="2.28515625" style="113" bestFit="1" customWidth="1"/>
    <col min="14363" max="14363" width="16.42578125" style="113" customWidth="1"/>
    <col min="14364" max="14364" width="3.42578125" style="113" customWidth="1"/>
    <col min="14365" max="14365" width="2.7109375" style="113" bestFit="1" customWidth="1"/>
    <col min="14366" max="14366" width="2.28515625" style="113" bestFit="1" customWidth="1"/>
    <col min="14367" max="14367" width="16.42578125" style="113" customWidth="1"/>
    <col min="14368" max="14368" width="3.42578125" style="113" customWidth="1"/>
    <col min="14369" max="14369" width="2.7109375" style="113" bestFit="1" customWidth="1"/>
    <col min="14370" max="14370" width="2.28515625" style="113" bestFit="1" customWidth="1"/>
    <col min="14371" max="14371" width="16.42578125" style="113" customWidth="1"/>
    <col min="14372" max="14372" width="3.42578125" style="113" customWidth="1"/>
    <col min="14373" max="14373" width="2.7109375" style="113" bestFit="1" customWidth="1"/>
    <col min="14374" max="14374" width="2.28515625" style="113" bestFit="1" customWidth="1"/>
    <col min="14375" max="14375" width="16.42578125" style="113" customWidth="1"/>
    <col min="14376" max="14376" width="3.42578125" style="113" customWidth="1"/>
    <col min="14377" max="14377" width="2.7109375" style="113" bestFit="1" customWidth="1"/>
    <col min="14378" max="14378" width="2.28515625" style="113" bestFit="1" customWidth="1"/>
    <col min="14379" max="14379" width="16.42578125" style="113" customWidth="1"/>
    <col min="14380" max="14380" width="3.42578125" style="113" customWidth="1"/>
    <col min="14381" max="14381" width="2.7109375" style="113" bestFit="1" customWidth="1"/>
    <col min="14382" max="14382" width="2.28515625" style="113" bestFit="1" customWidth="1"/>
    <col min="14383" max="14383" width="16.42578125" style="113" customWidth="1"/>
    <col min="14384" max="14592" width="9.140625" style="113"/>
    <col min="14593" max="14593" width="2.7109375" style="113" bestFit="1" customWidth="1"/>
    <col min="14594" max="14594" width="2.28515625" style="113" bestFit="1" customWidth="1"/>
    <col min="14595" max="14595" width="16.42578125" style="113" customWidth="1"/>
    <col min="14596" max="14596" width="3.42578125" style="113" customWidth="1"/>
    <col min="14597" max="14597" width="2.7109375" style="113" bestFit="1" customWidth="1"/>
    <col min="14598" max="14598" width="2.28515625" style="113" bestFit="1" customWidth="1"/>
    <col min="14599" max="14599" width="16.42578125" style="113" customWidth="1"/>
    <col min="14600" max="14600" width="3.42578125" style="113" customWidth="1"/>
    <col min="14601" max="14601" width="2.7109375" style="113" bestFit="1" customWidth="1"/>
    <col min="14602" max="14602" width="2.28515625" style="113" bestFit="1" customWidth="1"/>
    <col min="14603" max="14603" width="16.42578125" style="113" customWidth="1"/>
    <col min="14604" max="14604" width="3.42578125" style="113" customWidth="1"/>
    <col min="14605" max="14605" width="2.7109375" style="113" bestFit="1" customWidth="1"/>
    <col min="14606" max="14606" width="2.28515625" style="113" bestFit="1" customWidth="1"/>
    <col min="14607" max="14607" width="16.42578125" style="113" customWidth="1"/>
    <col min="14608" max="14608" width="3.42578125" style="113" customWidth="1"/>
    <col min="14609" max="14609" width="2.7109375" style="113" bestFit="1" customWidth="1"/>
    <col min="14610" max="14610" width="2.28515625" style="113" bestFit="1" customWidth="1"/>
    <col min="14611" max="14611" width="16.42578125" style="113" customWidth="1"/>
    <col min="14612" max="14612" width="3.42578125" style="113" customWidth="1"/>
    <col min="14613" max="14613" width="2.7109375" style="113" bestFit="1" customWidth="1"/>
    <col min="14614" max="14614" width="2.28515625" style="113" bestFit="1" customWidth="1"/>
    <col min="14615" max="14615" width="16.42578125" style="113" customWidth="1"/>
    <col min="14616" max="14616" width="3.42578125" style="113" customWidth="1"/>
    <col min="14617" max="14617" width="2.7109375" style="113" bestFit="1" customWidth="1"/>
    <col min="14618" max="14618" width="2.28515625" style="113" bestFit="1" customWidth="1"/>
    <col min="14619" max="14619" width="16.42578125" style="113" customWidth="1"/>
    <col min="14620" max="14620" width="3.42578125" style="113" customWidth="1"/>
    <col min="14621" max="14621" width="2.7109375" style="113" bestFit="1" customWidth="1"/>
    <col min="14622" max="14622" width="2.28515625" style="113" bestFit="1" customWidth="1"/>
    <col min="14623" max="14623" width="16.42578125" style="113" customWidth="1"/>
    <col min="14624" max="14624" width="3.42578125" style="113" customWidth="1"/>
    <col min="14625" max="14625" width="2.7109375" style="113" bestFit="1" customWidth="1"/>
    <col min="14626" max="14626" width="2.28515625" style="113" bestFit="1" customWidth="1"/>
    <col min="14627" max="14627" width="16.42578125" style="113" customWidth="1"/>
    <col min="14628" max="14628" width="3.42578125" style="113" customWidth="1"/>
    <col min="14629" max="14629" width="2.7109375" style="113" bestFit="1" customWidth="1"/>
    <col min="14630" max="14630" width="2.28515625" style="113" bestFit="1" customWidth="1"/>
    <col min="14631" max="14631" width="16.42578125" style="113" customWidth="1"/>
    <col min="14632" max="14632" width="3.42578125" style="113" customWidth="1"/>
    <col min="14633" max="14633" width="2.7109375" style="113" bestFit="1" customWidth="1"/>
    <col min="14634" max="14634" width="2.28515625" style="113" bestFit="1" customWidth="1"/>
    <col min="14635" max="14635" width="16.42578125" style="113" customWidth="1"/>
    <col min="14636" max="14636" width="3.42578125" style="113" customWidth="1"/>
    <col min="14637" max="14637" width="2.7109375" style="113" bestFit="1" customWidth="1"/>
    <col min="14638" max="14638" width="2.28515625" style="113" bestFit="1" customWidth="1"/>
    <col min="14639" max="14639" width="16.42578125" style="113" customWidth="1"/>
    <col min="14640" max="14848" width="9.140625" style="113"/>
    <col min="14849" max="14849" width="2.7109375" style="113" bestFit="1" customWidth="1"/>
    <col min="14850" max="14850" width="2.28515625" style="113" bestFit="1" customWidth="1"/>
    <col min="14851" max="14851" width="16.42578125" style="113" customWidth="1"/>
    <col min="14852" max="14852" width="3.42578125" style="113" customWidth="1"/>
    <col min="14853" max="14853" width="2.7109375" style="113" bestFit="1" customWidth="1"/>
    <col min="14854" max="14854" width="2.28515625" style="113" bestFit="1" customWidth="1"/>
    <col min="14855" max="14855" width="16.42578125" style="113" customWidth="1"/>
    <col min="14856" max="14856" width="3.42578125" style="113" customWidth="1"/>
    <col min="14857" max="14857" width="2.7109375" style="113" bestFit="1" customWidth="1"/>
    <col min="14858" max="14858" width="2.28515625" style="113" bestFit="1" customWidth="1"/>
    <col min="14859" max="14859" width="16.42578125" style="113" customWidth="1"/>
    <col min="14860" max="14860" width="3.42578125" style="113" customWidth="1"/>
    <col min="14861" max="14861" width="2.7109375" style="113" bestFit="1" customWidth="1"/>
    <col min="14862" max="14862" width="2.28515625" style="113" bestFit="1" customWidth="1"/>
    <col min="14863" max="14863" width="16.42578125" style="113" customWidth="1"/>
    <col min="14864" max="14864" width="3.42578125" style="113" customWidth="1"/>
    <col min="14865" max="14865" width="2.7109375" style="113" bestFit="1" customWidth="1"/>
    <col min="14866" max="14866" width="2.28515625" style="113" bestFit="1" customWidth="1"/>
    <col min="14867" max="14867" width="16.42578125" style="113" customWidth="1"/>
    <col min="14868" max="14868" width="3.42578125" style="113" customWidth="1"/>
    <col min="14869" max="14869" width="2.7109375" style="113" bestFit="1" customWidth="1"/>
    <col min="14870" max="14870" width="2.28515625" style="113" bestFit="1" customWidth="1"/>
    <col min="14871" max="14871" width="16.42578125" style="113" customWidth="1"/>
    <col min="14872" max="14872" width="3.42578125" style="113" customWidth="1"/>
    <col min="14873" max="14873" width="2.7109375" style="113" bestFit="1" customWidth="1"/>
    <col min="14874" max="14874" width="2.28515625" style="113" bestFit="1" customWidth="1"/>
    <col min="14875" max="14875" width="16.42578125" style="113" customWidth="1"/>
    <col min="14876" max="14876" width="3.42578125" style="113" customWidth="1"/>
    <col min="14877" max="14877" width="2.7109375" style="113" bestFit="1" customWidth="1"/>
    <col min="14878" max="14878" width="2.28515625" style="113" bestFit="1" customWidth="1"/>
    <col min="14879" max="14879" width="16.42578125" style="113" customWidth="1"/>
    <col min="14880" max="14880" width="3.42578125" style="113" customWidth="1"/>
    <col min="14881" max="14881" width="2.7109375" style="113" bestFit="1" customWidth="1"/>
    <col min="14882" max="14882" width="2.28515625" style="113" bestFit="1" customWidth="1"/>
    <col min="14883" max="14883" width="16.42578125" style="113" customWidth="1"/>
    <col min="14884" max="14884" width="3.42578125" style="113" customWidth="1"/>
    <col min="14885" max="14885" width="2.7109375" style="113" bestFit="1" customWidth="1"/>
    <col min="14886" max="14886" width="2.28515625" style="113" bestFit="1" customWidth="1"/>
    <col min="14887" max="14887" width="16.42578125" style="113" customWidth="1"/>
    <col min="14888" max="14888" width="3.42578125" style="113" customWidth="1"/>
    <col min="14889" max="14889" width="2.7109375" style="113" bestFit="1" customWidth="1"/>
    <col min="14890" max="14890" width="2.28515625" style="113" bestFit="1" customWidth="1"/>
    <col min="14891" max="14891" width="16.42578125" style="113" customWidth="1"/>
    <col min="14892" max="14892" width="3.42578125" style="113" customWidth="1"/>
    <col min="14893" max="14893" width="2.7109375" style="113" bestFit="1" customWidth="1"/>
    <col min="14894" max="14894" width="2.28515625" style="113" bestFit="1" customWidth="1"/>
    <col min="14895" max="14895" width="16.42578125" style="113" customWidth="1"/>
    <col min="14896" max="15104" width="9.140625" style="113"/>
    <col min="15105" max="15105" width="2.7109375" style="113" bestFit="1" customWidth="1"/>
    <col min="15106" max="15106" width="2.28515625" style="113" bestFit="1" customWidth="1"/>
    <col min="15107" max="15107" width="16.42578125" style="113" customWidth="1"/>
    <col min="15108" max="15108" width="3.42578125" style="113" customWidth="1"/>
    <col min="15109" max="15109" width="2.7109375" style="113" bestFit="1" customWidth="1"/>
    <col min="15110" max="15110" width="2.28515625" style="113" bestFit="1" customWidth="1"/>
    <col min="15111" max="15111" width="16.42578125" style="113" customWidth="1"/>
    <col min="15112" max="15112" width="3.42578125" style="113" customWidth="1"/>
    <col min="15113" max="15113" width="2.7109375" style="113" bestFit="1" customWidth="1"/>
    <col min="15114" max="15114" width="2.28515625" style="113" bestFit="1" customWidth="1"/>
    <col min="15115" max="15115" width="16.42578125" style="113" customWidth="1"/>
    <col min="15116" max="15116" width="3.42578125" style="113" customWidth="1"/>
    <col min="15117" max="15117" width="2.7109375" style="113" bestFit="1" customWidth="1"/>
    <col min="15118" max="15118" width="2.28515625" style="113" bestFit="1" customWidth="1"/>
    <col min="15119" max="15119" width="16.42578125" style="113" customWidth="1"/>
    <col min="15120" max="15120" width="3.42578125" style="113" customWidth="1"/>
    <col min="15121" max="15121" width="2.7109375" style="113" bestFit="1" customWidth="1"/>
    <col min="15122" max="15122" width="2.28515625" style="113" bestFit="1" customWidth="1"/>
    <col min="15123" max="15123" width="16.42578125" style="113" customWidth="1"/>
    <col min="15124" max="15124" width="3.42578125" style="113" customWidth="1"/>
    <col min="15125" max="15125" width="2.7109375" style="113" bestFit="1" customWidth="1"/>
    <col min="15126" max="15126" width="2.28515625" style="113" bestFit="1" customWidth="1"/>
    <col min="15127" max="15127" width="16.42578125" style="113" customWidth="1"/>
    <col min="15128" max="15128" width="3.42578125" style="113" customWidth="1"/>
    <col min="15129" max="15129" width="2.7109375" style="113" bestFit="1" customWidth="1"/>
    <col min="15130" max="15130" width="2.28515625" style="113" bestFit="1" customWidth="1"/>
    <col min="15131" max="15131" width="16.42578125" style="113" customWidth="1"/>
    <col min="15132" max="15132" width="3.42578125" style="113" customWidth="1"/>
    <col min="15133" max="15133" width="2.7109375" style="113" bestFit="1" customWidth="1"/>
    <col min="15134" max="15134" width="2.28515625" style="113" bestFit="1" customWidth="1"/>
    <col min="15135" max="15135" width="16.42578125" style="113" customWidth="1"/>
    <col min="15136" max="15136" width="3.42578125" style="113" customWidth="1"/>
    <col min="15137" max="15137" width="2.7109375" style="113" bestFit="1" customWidth="1"/>
    <col min="15138" max="15138" width="2.28515625" style="113" bestFit="1" customWidth="1"/>
    <col min="15139" max="15139" width="16.42578125" style="113" customWidth="1"/>
    <col min="15140" max="15140" width="3.42578125" style="113" customWidth="1"/>
    <col min="15141" max="15141" width="2.7109375" style="113" bestFit="1" customWidth="1"/>
    <col min="15142" max="15142" width="2.28515625" style="113" bestFit="1" customWidth="1"/>
    <col min="15143" max="15143" width="16.42578125" style="113" customWidth="1"/>
    <col min="15144" max="15144" width="3.42578125" style="113" customWidth="1"/>
    <col min="15145" max="15145" width="2.7109375" style="113" bestFit="1" customWidth="1"/>
    <col min="15146" max="15146" width="2.28515625" style="113" bestFit="1" customWidth="1"/>
    <col min="15147" max="15147" width="16.42578125" style="113" customWidth="1"/>
    <col min="15148" max="15148" width="3.42578125" style="113" customWidth="1"/>
    <col min="15149" max="15149" width="2.7109375" style="113" bestFit="1" customWidth="1"/>
    <col min="15150" max="15150" width="2.28515625" style="113" bestFit="1" customWidth="1"/>
    <col min="15151" max="15151" width="16.42578125" style="113" customWidth="1"/>
    <col min="15152" max="15360" width="9.140625" style="113"/>
    <col min="15361" max="15361" width="2.7109375" style="113" bestFit="1" customWidth="1"/>
    <col min="15362" max="15362" width="2.28515625" style="113" bestFit="1" customWidth="1"/>
    <col min="15363" max="15363" width="16.42578125" style="113" customWidth="1"/>
    <col min="15364" max="15364" width="3.42578125" style="113" customWidth="1"/>
    <col min="15365" max="15365" width="2.7109375" style="113" bestFit="1" customWidth="1"/>
    <col min="15366" max="15366" width="2.28515625" style="113" bestFit="1" customWidth="1"/>
    <col min="15367" max="15367" width="16.42578125" style="113" customWidth="1"/>
    <col min="15368" max="15368" width="3.42578125" style="113" customWidth="1"/>
    <col min="15369" max="15369" width="2.7109375" style="113" bestFit="1" customWidth="1"/>
    <col min="15370" max="15370" width="2.28515625" style="113" bestFit="1" customWidth="1"/>
    <col min="15371" max="15371" width="16.42578125" style="113" customWidth="1"/>
    <col min="15372" max="15372" width="3.42578125" style="113" customWidth="1"/>
    <col min="15373" max="15373" width="2.7109375" style="113" bestFit="1" customWidth="1"/>
    <col min="15374" max="15374" width="2.28515625" style="113" bestFit="1" customWidth="1"/>
    <col min="15375" max="15375" width="16.42578125" style="113" customWidth="1"/>
    <col min="15376" max="15376" width="3.42578125" style="113" customWidth="1"/>
    <col min="15377" max="15377" width="2.7109375" style="113" bestFit="1" customWidth="1"/>
    <col min="15378" max="15378" width="2.28515625" style="113" bestFit="1" customWidth="1"/>
    <col min="15379" max="15379" width="16.42578125" style="113" customWidth="1"/>
    <col min="15380" max="15380" width="3.42578125" style="113" customWidth="1"/>
    <col min="15381" max="15381" width="2.7109375" style="113" bestFit="1" customWidth="1"/>
    <col min="15382" max="15382" width="2.28515625" style="113" bestFit="1" customWidth="1"/>
    <col min="15383" max="15383" width="16.42578125" style="113" customWidth="1"/>
    <col min="15384" max="15384" width="3.42578125" style="113" customWidth="1"/>
    <col min="15385" max="15385" width="2.7109375" style="113" bestFit="1" customWidth="1"/>
    <col min="15386" max="15386" width="2.28515625" style="113" bestFit="1" customWidth="1"/>
    <col min="15387" max="15387" width="16.42578125" style="113" customWidth="1"/>
    <col min="15388" max="15388" width="3.42578125" style="113" customWidth="1"/>
    <col min="15389" max="15389" width="2.7109375" style="113" bestFit="1" customWidth="1"/>
    <col min="15390" max="15390" width="2.28515625" style="113" bestFit="1" customWidth="1"/>
    <col min="15391" max="15391" width="16.42578125" style="113" customWidth="1"/>
    <col min="15392" max="15392" width="3.42578125" style="113" customWidth="1"/>
    <col min="15393" max="15393" width="2.7109375" style="113" bestFit="1" customWidth="1"/>
    <col min="15394" max="15394" width="2.28515625" style="113" bestFit="1" customWidth="1"/>
    <col min="15395" max="15395" width="16.42578125" style="113" customWidth="1"/>
    <col min="15396" max="15396" width="3.42578125" style="113" customWidth="1"/>
    <col min="15397" max="15397" width="2.7109375" style="113" bestFit="1" customWidth="1"/>
    <col min="15398" max="15398" width="2.28515625" style="113" bestFit="1" customWidth="1"/>
    <col min="15399" max="15399" width="16.42578125" style="113" customWidth="1"/>
    <col min="15400" max="15400" width="3.42578125" style="113" customWidth="1"/>
    <col min="15401" max="15401" width="2.7109375" style="113" bestFit="1" customWidth="1"/>
    <col min="15402" max="15402" width="2.28515625" style="113" bestFit="1" customWidth="1"/>
    <col min="15403" max="15403" width="16.42578125" style="113" customWidth="1"/>
    <col min="15404" max="15404" width="3.42578125" style="113" customWidth="1"/>
    <col min="15405" max="15405" width="2.7109375" style="113" bestFit="1" customWidth="1"/>
    <col min="15406" max="15406" width="2.28515625" style="113" bestFit="1" customWidth="1"/>
    <col min="15407" max="15407" width="16.42578125" style="113" customWidth="1"/>
    <col min="15408" max="15616" width="9.140625" style="113"/>
    <col min="15617" max="15617" width="2.7109375" style="113" bestFit="1" customWidth="1"/>
    <col min="15618" max="15618" width="2.28515625" style="113" bestFit="1" customWidth="1"/>
    <col min="15619" max="15619" width="16.42578125" style="113" customWidth="1"/>
    <col min="15620" max="15620" width="3.42578125" style="113" customWidth="1"/>
    <col min="15621" max="15621" width="2.7109375" style="113" bestFit="1" customWidth="1"/>
    <col min="15622" max="15622" width="2.28515625" style="113" bestFit="1" customWidth="1"/>
    <col min="15623" max="15623" width="16.42578125" style="113" customWidth="1"/>
    <col min="15624" max="15624" width="3.42578125" style="113" customWidth="1"/>
    <col min="15625" max="15625" width="2.7109375" style="113" bestFit="1" customWidth="1"/>
    <col min="15626" max="15626" width="2.28515625" style="113" bestFit="1" customWidth="1"/>
    <col min="15627" max="15627" width="16.42578125" style="113" customWidth="1"/>
    <col min="15628" max="15628" width="3.42578125" style="113" customWidth="1"/>
    <col min="15629" max="15629" width="2.7109375" style="113" bestFit="1" customWidth="1"/>
    <col min="15630" max="15630" width="2.28515625" style="113" bestFit="1" customWidth="1"/>
    <col min="15631" max="15631" width="16.42578125" style="113" customWidth="1"/>
    <col min="15632" max="15632" width="3.42578125" style="113" customWidth="1"/>
    <col min="15633" max="15633" width="2.7109375" style="113" bestFit="1" customWidth="1"/>
    <col min="15634" max="15634" width="2.28515625" style="113" bestFit="1" customWidth="1"/>
    <col min="15635" max="15635" width="16.42578125" style="113" customWidth="1"/>
    <col min="15636" max="15636" width="3.42578125" style="113" customWidth="1"/>
    <col min="15637" max="15637" width="2.7109375" style="113" bestFit="1" customWidth="1"/>
    <col min="15638" max="15638" width="2.28515625" style="113" bestFit="1" customWidth="1"/>
    <col min="15639" max="15639" width="16.42578125" style="113" customWidth="1"/>
    <col min="15640" max="15640" width="3.42578125" style="113" customWidth="1"/>
    <col min="15641" max="15641" width="2.7109375" style="113" bestFit="1" customWidth="1"/>
    <col min="15642" max="15642" width="2.28515625" style="113" bestFit="1" customWidth="1"/>
    <col min="15643" max="15643" width="16.42578125" style="113" customWidth="1"/>
    <col min="15644" max="15644" width="3.42578125" style="113" customWidth="1"/>
    <col min="15645" max="15645" width="2.7109375" style="113" bestFit="1" customWidth="1"/>
    <col min="15646" max="15646" width="2.28515625" style="113" bestFit="1" customWidth="1"/>
    <col min="15647" max="15647" width="16.42578125" style="113" customWidth="1"/>
    <col min="15648" max="15648" width="3.42578125" style="113" customWidth="1"/>
    <col min="15649" max="15649" width="2.7109375" style="113" bestFit="1" customWidth="1"/>
    <col min="15650" max="15650" width="2.28515625" style="113" bestFit="1" customWidth="1"/>
    <col min="15651" max="15651" width="16.42578125" style="113" customWidth="1"/>
    <col min="15652" max="15652" width="3.42578125" style="113" customWidth="1"/>
    <col min="15653" max="15653" width="2.7109375" style="113" bestFit="1" customWidth="1"/>
    <col min="15654" max="15654" width="2.28515625" style="113" bestFit="1" customWidth="1"/>
    <col min="15655" max="15655" width="16.42578125" style="113" customWidth="1"/>
    <col min="15656" max="15656" width="3.42578125" style="113" customWidth="1"/>
    <col min="15657" max="15657" width="2.7109375" style="113" bestFit="1" customWidth="1"/>
    <col min="15658" max="15658" width="2.28515625" style="113" bestFit="1" customWidth="1"/>
    <col min="15659" max="15659" width="16.42578125" style="113" customWidth="1"/>
    <col min="15660" max="15660" width="3.42578125" style="113" customWidth="1"/>
    <col min="15661" max="15661" width="2.7109375" style="113" bestFit="1" customWidth="1"/>
    <col min="15662" max="15662" width="2.28515625" style="113" bestFit="1" customWidth="1"/>
    <col min="15663" max="15663" width="16.42578125" style="113" customWidth="1"/>
    <col min="15664" max="15872" width="9.140625" style="113"/>
    <col min="15873" max="15873" width="2.7109375" style="113" bestFit="1" customWidth="1"/>
    <col min="15874" max="15874" width="2.28515625" style="113" bestFit="1" customWidth="1"/>
    <col min="15875" max="15875" width="16.42578125" style="113" customWidth="1"/>
    <col min="15876" max="15876" width="3.42578125" style="113" customWidth="1"/>
    <col min="15877" max="15877" width="2.7109375" style="113" bestFit="1" customWidth="1"/>
    <col min="15878" max="15878" width="2.28515625" style="113" bestFit="1" customWidth="1"/>
    <col min="15879" max="15879" width="16.42578125" style="113" customWidth="1"/>
    <col min="15880" max="15880" width="3.42578125" style="113" customWidth="1"/>
    <col min="15881" max="15881" width="2.7109375" style="113" bestFit="1" customWidth="1"/>
    <col min="15882" max="15882" width="2.28515625" style="113" bestFit="1" customWidth="1"/>
    <col min="15883" max="15883" width="16.42578125" style="113" customWidth="1"/>
    <col min="15884" max="15884" width="3.42578125" style="113" customWidth="1"/>
    <col min="15885" max="15885" width="2.7109375" style="113" bestFit="1" customWidth="1"/>
    <col min="15886" max="15886" width="2.28515625" style="113" bestFit="1" customWidth="1"/>
    <col min="15887" max="15887" width="16.42578125" style="113" customWidth="1"/>
    <col min="15888" max="15888" width="3.42578125" style="113" customWidth="1"/>
    <col min="15889" max="15889" width="2.7109375" style="113" bestFit="1" customWidth="1"/>
    <col min="15890" max="15890" width="2.28515625" style="113" bestFit="1" customWidth="1"/>
    <col min="15891" max="15891" width="16.42578125" style="113" customWidth="1"/>
    <col min="15892" max="15892" width="3.42578125" style="113" customWidth="1"/>
    <col min="15893" max="15893" width="2.7109375" style="113" bestFit="1" customWidth="1"/>
    <col min="15894" max="15894" width="2.28515625" style="113" bestFit="1" customWidth="1"/>
    <col min="15895" max="15895" width="16.42578125" style="113" customWidth="1"/>
    <col min="15896" max="15896" width="3.42578125" style="113" customWidth="1"/>
    <col min="15897" max="15897" width="2.7109375" style="113" bestFit="1" customWidth="1"/>
    <col min="15898" max="15898" width="2.28515625" style="113" bestFit="1" customWidth="1"/>
    <col min="15899" max="15899" width="16.42578125" style="113" customWidth="1"/>
    <col min="15900" max="15900" width="3.42578125" style="113" customWidth="1"/>
    <col min="15901" max="15901" width="2.7109375" style="113" bestFit="1" customWidth="1"/>
    <col min="15902" max="15902" width="2.28515625" style="113" bestFit="1" customWidth="1"/>
    <col min="15903" max="15903" width="16.42578125" style="113" customWidth="1"/>
    <col min="15904" max="15904" width="3.42578125" style="113" customWidth="1"/>
    <col min="15905" max="15905" width="2.7109375" style="113" bestFit="1" customWidth="1"/>
    <col min="15906" max="15906" width="2.28515625" style="113" bestFit="1" customWidth="1"/>
    <col min="15907" max="15907" width="16.42578125" style="113" customWidth="1"/>
    <col min="15908" max="15908" width="3.42578125" style="113" customWidth="1"/>
    <col min="15909" max="15909" width="2.7109375" style="113" bestFit="1" customWidth="1"/>
    <col min="15910" max="15910" width="2.28515625" style="113" bestFit="1" customWidth="1"/>
    <col min="15911" max="15911" width="16.42578125" style="113" customWidth="1"/>
    <col min="15912" max="15912" width="3.42578125" style="113" customWidth="1"/>
    <col min="15913" max="15913" width="2.7109375" style="113" bestFit="1" customWidth="1"/>
    <col min="15914" max="15914" width="2.28515625" style="113" bestFit="1" customWidth="1"/>
    <col min="15915" max="15915" width="16.42578125" style="113" customWidth="1"/>
    <col min="15916" max="15916" width="3.42578125" style="113" customWidth="1"/>
    <col min="15917" max="15917" width="2.7109375" style="113" bestFit="1" customWidth="1"/>
    <col min="15918" max="15918" width="2.28515625" style="113" bestFit="1" customWidth="1"/>
    <col min="15919" max="15919" width="16.42578125" style="113" customWidth="1"/>
    <col min="15920" max="16128" width="9.140625" style="113"/>
    <col min="16129" max="16129" width="2.7109375" style="113" bestFit="1" customWidth="1"/>
    <col min="16130" max="16130" width="2.28515625" style="113" bestFit="1" customWidth="1"/>
    <col min="16131" max="16131" width="16.42578125" style="113" customWidth="1"/>
    <col min="16132" max="16132" width="3.42578125" style="113" customWidth="1"/>
    <col min="16133" max="16133" width="2.7109375" style="113" bestFit="1" customWidth="1"/>
    <col min="16134" max="16134" width="2.28515625" style="113" bestFit="1" customWidth="1"/>
    <col min="16135" max="16135" width="16.42578125" style="113" customWidth="1"/>
    <col min="16136" max="16136" width="3.42578125" style="113" customWidth="1"/>
    <col min="16137" max="16137" width="2.7109375" style="113" bestFit="1" customWidth="1"/>
    <col min="16138" max="16138" width="2.28515625" style="113" bestFit="1" customWidth="1"/>
    <col min="16139" max="16139" width="16.42578125" style="113" customWidth="1"/>
    <col min="16140" max="16140" width="3.42578125" style="113" customWidth="1"/>
    <col min="16141" max="16141" width="2.7109375" style="113" bestFit="1" customWidth="1"/>
    <col min="16142" max="16142" width="2.28515625" style="113" bestFit="1" customWidth="1"/>
    <col min="16143" max="16143" width="16.42578125" style="113" customWidth="1"/>
    <col min="16144" max="16144" width="3.42578125" style="113" customWidth="1"/>
    <col min="16145" max="16145" width="2.7109375" style="113" bestFit="1" customWidth="1"/>
    <col min="16146" max="16146" width="2.28515625" style="113" bestFit="1" customWidth="1"/>
    <col min="16147" max="16147" width="16.42578125" style="113" customWidth="1"/>
    <col min="16148" max="16148" width="3.42578125" style="113" customWidth="1"/>
    <col min="16149" max="16149" width="2.7109375" style="113" bestFit="1" customWidth="1"/>
    <col min="16150" max="16150" width="2.28515625" style="113" bestFit="1" customWidth="1"/>
    <col min="16151" max="16151" width="16.42578125" style="113" customWidth="1"/>
    <col min="16152" max="16152" width="3.42578125" style="113" customWidth="1"/>
    <col min="16153" max="16153" width="2.7109375" style="113" bestFit="1" customWidth="1"/>
    <col min="16154" max="16154" width="2.28515625" style="113" bestFit="1" customWidth="1"/>
    <col min="16155" max="16155" width="16.42578125" style="113" customWidth="1"/>
    <col min="16156" max="16156" width="3.42578125" style="113" customWidth="1"/>
    <col min="16157" max="16157" width="2.7109375" style="113" bestFit="1" customWidth="1"/>
    <col min="16158" max="16158" width="2.28515625" style="113" bestFit="1" customWidth="1"/>
    <col min="16159" max="16159" width="16.42578125" style="113" customWidth="1"/>
    <col min="16160" max="16160" width="3.42578125" style="113" customWidth="1"/>
    <col min="16161" max="16161" width="2.7109375" style="113" bestFit="1" customWidth="1"/>
    <col min="16162" max="16162" width="2.28515625" style="113" bestFit="1" customWidth="1"/>
    <col min="16163" max="16163" width="16.42578125" style="113" customWidth="1"/>
    <col min="16164" max="16164" width="3.42578125" style="113" customWidth="1"/>
    <col min="16165" max="16165" width="2.7109375" style="113" bestFit="1" customWidth="1"/>
    <col min="16166" max="16166" width="2.28515625" style="113" bestFit="1" customWidth="1"/>
    <col min="16167" max="16167" width="16.42578125" style="113" customWidth="1"/>
    <col min="16168" max="16168" width="3.42578125" style="113" customWidth="1"/>
    <col min="16169" max="16169" width="2.7109375" style="113" bestFit="1" customWidth="1"/>
    <col min="16170" max="16170" width="2.28515625" style="113" bestFit="1" customWidth="1"/>
    <col min="16171" max="16171" width="16.42578125" style="113" customWidth="1"/>
    <col min="16172" max="16172" width="3.42578125" style="113" customWidth="1"/>
    <col min="16173" max="16173" width="2.7109375" style="113" bestFit="1" customWidth="1"/>
    <col min="16174" max="16174" width="2.28515625" style="113" bestFit="1" customWidth="1"/>
    <col min="16175" max="16175" width="16.42578125" style="113" customWidth="1"/>
    <col min="16176" max="16384" width="9.140625" style="113"/>
  </cols>
  <sheetData>
    <row r="1" spans="1:47" ht="36.75" customHeight="1">
      <c r="A1" s="287" t="s">
        <v>103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</row>
    <row r="2" spans="1:47" ht="8.25" customHeight="1">
      <c r="A2" s="114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</row>
    <row r="3" spans="1:47" ht="15.75">
      <c r="A3" s="284" t="s">
        <v>104</v>
      </c>
      <c r="B3" s="284"/>
      <c r="C3" s="284"/>
      <c r="D3" s="116"/>
      <c r="E3" s="284" t="s">
        <v>105</v>
      </c>
      <c r="F3" s="284"/>
      <c r="G3" s="284"/>
      <c r="H3" s="116"/>
      <c r="I3" s="284" t="s">
        <v>106</v>
      </c>
      <c r="J3" s="284"/>
      <c r="K3" s="284"/>
      <c r="L3" s="116"/>
      <c r="M3" s="284" t="s">
        <v>107</v>
      </c>
      <c r="N3" s="284"/>
      <c r="O3" s="284"/>
      <c r="P3" s="116"/>
      <c r="Q3" s="284" t="s">
        <v>108</v>
      </c>
      <c r="R3" s="284"/>
      <c r="S3" s="284"/>
      <c r="T3" s="116"/>
      <c r="U3" s="284" t="s">
        <v>109</v>
      </c>
      <c r="V3" s="284"/>
      <c r="W3" s="284"/>
      <c r="X3" s="116"/>
      <c r="Y3" s="284" t="s">
        <v>110</v>
      </c>
      <c r="Z3" s="284"/>
      <c r="AA3" s="284"/>
      <c r="AB3" s="116"/>
      <c r="AC3" s="284" t="s">
        <v>111</v>
      </c>
      <c r="AD3" s="284"/>
      <c r="AE3" s="284"/>
      <c r="AF3" s="116"/>
      <c r="AG3" s="284" t="s">
        <v>112</v>
      </c>
      <c r="AH3" s="284"/>
      <c r="AI3" s="284"/>
      <c r="AJ3" s="116"/>
      <c r="AK3" s="284" t="s">
        <v>113</v>
      </c>
      <c r="AL3" s="284"/>
      <c r="AM3" s="284"/>
      <c r="AN3" s="116"/>
      <c r="AO3" s="284" t="s">
        <v>114</v>
      </c>
      <c r="AP3" s="284"/>
      <c r="AQ3" s="284"/>
      <c r="AR3" s="116"/>
      <c r="AS3" s="284" t="s">
        <v>115</v>
      </c>
      <c r="AT3" s="284"/>
      <c r="AU3" s="284"/>
    </row>
    <row r="4" spans="1:47" ht="21.75" customHeight="1">
      <c r="A4" s="117">
        <v>1</v>
      </c>
      <c r="B4" s="118" t="s">
        <v>116</v>
      </c>
      <c r="C4" s="119" t="s">
        <v>117</v>
      </c>
      <c r="D4" s="120"/>
      <c r="E4" s="117">
        <v>1</v>
      </c>
      <c r="F4" s="121" t="s">
        <v>118</v>
      </c>
      <c r="G4" s="122"/>
      <c r="H4" s="120"/>
      <c r="I4" s="117">
        <v>1</v>
      </c>
      <c r="J4" s="121" t="s">
        <v>119</v>
      </c>
      <c r="K4" s="123" t="s">
        <v>120</v>
      </c>
      <c r="L4" s="120"/>
      <c r="M4" s="117">
        <v>1</v>
      </c>
      <c r="N4" s="121" t="s">
        <v>116</v>
      </c>
      <c r="O4" s="122"/>
      <c r="P4" s="120"/>
      <c r="Q4" s="117">
        <v>1</v>
      </c>
      <c r="R4" s="121" t="s">
        <v>121</v>
      </c>
      <c r="S4" s="122"/>
      <c r="T4" s="120"/>
      <c r="U4" s="117">
        <v>1</v>
      </c>
      <c r="V4" s="118" t="s">
        <v>122</v>
      </c>
      <c r="W4" s="124"/>
      <c r="X4" s="120"/>
      <c r="Y4" s="117">
        <v>1</v>
      </c>
      <c r="Z4" s="121" t="s">
        <v>116</v>
      </c>
      <c r="AA4" s="122"/>
      <c r="AB4" s="120"/>
      <c r="AC4" s="117">
        <v>1</v>
      </c>
      <c r="AD4" s="121" t="s">
        <v>118</v>
      </c>
      <c r="AE4" s="122"/>
      <c r="AF4" s="120"/>
      <c r="AG4" s="117">
        <v>1</v>
      </c>
      <c r="AH4" s="118" t="s">
        <v>122</v>
      </c>
      <c r="AI4" s="124"/>
      <c r="AJ4" s="120"/>
      <c r="AK4" s="117">
        <v>1</v>
      </c>
      <c r="AL4" s="121" t="s">
        <v>118</v>
      </c>
      <c r="AM4" s="122"/>
      <c r="AN4" s="120"/>
      <c r="AO4" s="117">
        <v>1</v>
      </c>
      <c r="AP4" s="121" t="s">
        <v>119</v>
      </c>
      <c r="AQ4" s="122"/>
      <c r="AR4" s="120"/>
      <c r="AS4" s="117">
        <v>1</v>
      </c>
      <c r="AT4" s="118" t="s">
        <v>122</v>
      </c>
      <c r="AU4" s="124"/>
    </row>
    <row r="5" spans="1:47" ht="21.75" customHeight="1">
      <c r="A5" s="117">
        <v>1</v>
      </c>
      <c r="B5" s="121" t="s">
        <v>118</v>
      </c>
      <c r="C5" s="122"/>
      <c r="D5" s="125"/>
      <c r="E5" s="117">
        <v>2</v>
      </c>
      <c r="F5" s="126" t="s">
        <v>119</v>
      </c>
      <c r="G5" s="127" t="s">
        <v>123</v>
      </c>
      <c r="H5" s="125"/>
      <c r="I5" s="117">
        <v>2</v>
      </c>
      <c r="J5" s="118" t="s">
        <v>122</v>
      </c>
      <c r="K5" s="124"/>
      <c r="L5" s="125"/>
      <c r="M5" s="117">
        <v>2</v>
      </c>
      <c r="N5" s="121" t="s">
        <v>118</v>
      </c>
      <c r="O5" s="122"/>
      <c r="P5" s="125"/>
      <c r="Q5" s="117">
        <v>2</v>
      </c>
      <c r="R5" s="121" t="s">
        <v>118</v>
      </c>
      <c r="S5" s="122"/>
      <c r="T5" s="125"/>
      <c r="U5" s="117">
        <v>2</v>
      </c>
      <c r="V5" s="118" t="s">
        <v>122</v>
      </c>
      <c r="W5" s="128"/>
      <c r="X5" s="125"/>
      <c r="Y5" s="117">
        <v>2</v>
      </c>
      <c r="Z5" s="121" t="s">
        <v>118</v>
      </c>
      <c r="AA5" s="122"/>
      <c r="AB5" s="125"/>
      <c r="AC5" s="117">
        <v>2</v>
      </c>
      <c r="AD5" s="121" t="s">
        <v>119</v>
      </c>
      <c r="AE5" s="122"/>
      <c r="AF5" s="125"/>
      <c r="AG5" s="117">
        <v>2</v>
      </c>
      <c r="AH5" s="129" t="s">
        <v>116</v>
      </c>
      <c r="AI5" s="122"/>
      <c r="AJ5" s="125"/>
      <c r="AK5" s="117">
        <v>2</v>
      </c>
      <c r="AL5" s="121" t="s">
        <v>121</v>
      </c>
      <c r="AM5" s="122"/>
      <c r="AN5" s="125"/>
      <c r="AO5" s="117">
        <v>2</v>
      </c>
      <c r="AP5" s="118" t="s">
        <v>122</v>
      </c>
      <c r="AQ5" s="124"/>
      <c r="AR5" s="125"/>
      <c r="AS5" s="117">
        <v>2</v>
      </c>
      <c r="AT5" s="121" t="s">
        <v>116</v>
      </c>
      <c r="AU5" s="123" t="s">
        <v>124</v>
      </c>
    </row>
    <row r="6" spans="1:47" ht="20.25" customHeight="1">
      <c r="A6" s="117">
        <v>3</v>
      </c>
      <c r="B6" s="121" t="s">
        <v>121</v>
      </c>
      <c r="C6" s="122"/>
      <c r="D6" s="125"/>
      <c r="E6" s="117">
        <v>3</v>
      </c>
      <c r="F6" s="118" t="s">
        <v>122</v>
      </c>
      <c r="G6" s="124"/>
      <c r="H6" s="125"/>
      <c r="I6" s="117">
        <v>3</v>
      </c>
      <c r="J6" s="118" t="s">
        <v>122</v>
      </c>
      <c r="K6" s="128"/>
      <c r="L6" s="125"/>
      <c r="M6" s="117">
        <v>3</v>
      </c>
      <c r="N6" s="121" t="s">
        <v>121</v>
      </c>
      <c r="O6" s="122"/>
      <c r="P6" s="125"/>
      <c r="Q6" s="117">
        <v>3</v>
      </c>
      <c r="R6" s="121" t="s">
        <v>119</v>
      </c>
      <c r="S6" s="122"/>
      <c r="T6" s="125"/>
      <c r="U6" s="117">
        <v>3</v>
      </c>
      <c r="V6" s="121" t="s">
        <v>116</v>
      </c>
      <c r="W6" s="122"/>
      <c r="X6" s="125"/>
      <c r="Y6" s="117">
        <v>3</v>
      </c>
      <c r="Z6" s="121" t="s">
        <v>121</v>
      </c>
      <c r="AA6" s="122"/>
      <c r="AB6" s="125"/>
      <c r="AC6" s="117">
        <v>3</v>
      </c>
      <c r="AD6" s="118" t="s">
        <v>122</v>
      </c>
      <c r="AE6" s="124"/>
      <c r="AF6" s="125"/>
      <c r="AG6" s="117">
        <v>3</v>
      </c>
      <c r="AH6" s="121" t="s">
        <v>118</v>
      </c>
      <c r="AI6" s="122"/>
      <c r="AJ6" s="125"/>
      <c r="AK6" s="117">
        <v>3</v>
      </c>
      <c r="AL6" s="121" t="s">
        <v>118</v>
      </c>
      <c r="AM6" s="122"/>
      <c r="AN6" s="125"/>
      <c r="AO6" s="117">
        <v>3</v>
      </c>
      <c r="AP6" s="118" t="s">
        <v>122</v>
      </c>
      <c r="AQ6" s="124"/>
      <c r="AR6" s="125"/>
      <c r="AS6" s="117">
        <v>3</v>
      </c>
      <c r="AT6" s="121" t="s">
        <v>118</v>
      </c>
      <c r="AU6" s="122"/>
    </row>
    <row r="7" spans="1:47" ht="20.25" customHeight="1">
      <c r="A7" s="117">
        <v>4</v>
      </c>
      <c r="B7" s="121" t="s">
        <v>118</v>
      </c>
      <c r="C7" s="122"/>
      <c r="D7" s="125"/>
      <c r="E7" s="117">
        <v>4</v>
      </c>
      <c r="F7" s="118" t="s">
        <v>122</v>
      </c>
      <c r="G7" s="128"/>
      <c r="H7" s="125"/>
      <c r="I7" s="117">
        <v>4</v>
      </c>
      <c r="J7" s="121" t="s">
        <v>116</v>
      </c>
      <c r="K7" s="130"/>
      <c r="L7" s="125"/>
      <c r="M7" s="117">
        <v>4</v>
      </c>
      <c r="N7" s="121" t="s">
        <v>118</v>
      </c>
      <c r="O7" s="122"/>
      <c r="P7" s="125"/>
      <c r="Q7" s="117">
        <v>4</v>
      </c>
      <c r="R7" s="118" t="s">
        <v>122</v>
      </c>
      <c r="S7" s="124"/>
      <c r="T7" s="125"/>
      <c r="U7" s="117">
        <v>4</v>
      </c>
      <c r="V7" s="121" t="s">
        <v>118</v>
      </c>
      <c r="W7" s="122"/>
      <c r="X7" s="125"/>
      <c r="Y7" s="117">
        <v>4</v>
      </c>
      <c r="Z7" s="129" t="s">
        <v>118</v>
      </c>
      <c r="AA7" s="122"/>
      <c r="AB7" s="125"/>
      <c r="AC7" s="117">
        <v>4</v>
      </c>
      <c r="AD7" s="118" t="s">
        <v>122</v>
      </c>
      <c r="AE7" s="128"/>
      <c r="AF7" s="125"/>
      <c r="AG7" s="117">
        <v>4</v>
      </c>
      <c r="AH7" s="121" t="s">
        <v>121</v>
      </c>
      <c r="AI7" s="122"/>
      <c r="AJ7" s="125"/>
      <c r="AK7" s="117">
        <v>4</v>
      </c>
      <c r="AL7" s="121" t="s">
        <v>119</v>
      </c>
      <c r="AM7" s="122"/>
      <c r="AN7" s="125"/>
      <c r="AO7" s="117">
        <v>4</v>
      </c>
      <c r="AP7" s="121" t="s">
        <v>116</v>
      </c>
      <c r="AQ7" s="122"/>
      <c r="AR7" s="125"/>
      <c r="AS7" s="117">
        <v>4</v>
      </c>
      <c r="AT7" s="121" t="s">
        <v>121</v>
      </c>
      <c r="AU7" s="122"/>
    </row>
    <row r="8" spans="1:47" ht="20.25" customHeight="1">
      <c r="A8" s="117">
        <v>5</v>
      </c>
      <c r="B8" s="121" t="s">
        <v>119</v>
      </c>
      <c r="C8" s="122"/>
      <c r="D8" s="125"/>
      <c r="E8" s="117">
        <v>5</v>
      </c>
      <c r="F8" s="121" t="s">
        <v>116</v>
      </c>
      <c r="G8" s="122"/>
      <c r="H8" s="125"/>
      <c r="I8" s="117">
        <v>5</v>
      </c>
      <c r="J8" s="121" t="s">
        <v>118</v>
      </c>
      <c r="K8" s="122"/>
      <c r="L8" s="125"/>
      <c r="M8" s="117">
        <v>5</v>
      </c>
      <c r="N8" s="121" t="s">
        <v>119</v>
      </c>
      <c r="O8" s="122"/>
      <c r="P8" s="125"/>
      <c r="Q8" s="117">
        <v>5</v>
      </c>
      <c r="R8" s="118" t="s">
        <v>122</v>
      </c>
      <c r="S8" s="128"/>
      <c r="T8" s="125"/>
      <c r="U8" s="117">
        <v>5</v>
      </c>
      <c r="V8" s="121" t="s">
        <v>121</v>
      </c>
      <c r="W8" s="122"/>
      <c r="X8" s="125"/>
      <c r="Y8" s="117">
        <v>5</v>
      </c>
      <c r="Z8" s="121" t="s">
        <v>119</v>
      </c>
      <c r="AA8" s="122"/>
      <c r="AB8" s="125"/>
      <c r="AC8" s="117">
        <v>5</v>
      </c>
      <c r="AD8" s="121" t="s">
        <v>116</v>
      </c>
      <c r="AE8" s="122"/>
      <c r="AF8" s="125"/>
      <c r="AG8" s="117">
        <v>5</v>
      </c>
      <c r="AH8" s="121" t="s">
        <v>118</v>
      </c>
      <c r="AI8" s="122"/>
      <c r="AJ8" s="125"/>
      <c r="AK8" s="117">
        <v>5</v>
      </c>
      <c r="AL8" s="118" t="s">
        <v>122</v>
      </c>
      <c r="AM8" s="124"/>
      <c r="AN8" s="125"/>
      <c r="AO8" s="117">
        <v>5</v>
      </c>
      <c r="AP8" s="121" t="s">
        <v>118</v>
      </c>
      <c r="AQ8" s="122"/>
      <c r="AR8" s="125"/>
      <c r="AS8" s="117">
        <v>5</v>
      </c>
      <c r="AT8" s="121" t="s">
        <v>118</v>
      </c>
      <c r="AU8" s="122"/>
    </row>
    <row r="9" spans="1:47" ht="20.25" customHeight="1">
      <c r="A9" s="117">
        <v>6</v>
      </c>
      <c r="B9" s="118" t="s">
        <v>122</v>
      </c>
      <c r="C9" s="124"/>
      <c r="D9" s="125"/>
      <c r="E9" s="117">
        <v>6</v>
      </c>
      <c r="F9" s="121" t="s">
        <v>118</v>
      </c>
      <c r="G9" s="122"/>
      <c r="H9" s="125"/>
      <c r="I9" s="117">
        <v>6</v>
      </c>
      <c r="J9" s="121" t="s">
        <v>121</v>
      </c>
      <c r="K9" s="122"/>
      <c r="L9" s="125"/>
      <c r="M9" s="117">
        <v>6</v>
      </c>
      <c r="N9" s="118" t="s">
        <v>122</v>
      </c>
      <c r="O9" s="124"/>
      <c r="P9" s="125"/>
      <c r="Q9" s="117">
        <v>6</v>
      </c>
      <c r="R9" s="121" t="s">
        <v>116</v>
      </c>
      <c r="S9" s="122"/>
      <c r="T9" s="125"/>
      <c r="U9" s="117">
        <v>6</v>
      </c>
      <c r="V9" s="121" t="s">
        <v>118</v>
      </c>
      <c r="W9" s="122"/>
      <c r="X9" s="125"/>
      <c r="Y9" s="117">
        <v>6</v>
      </c>
      <c r="Z9" s="118" t="s">
        <v>122</v>
      </c>
      <c r="AA9" s="124"/>
      <c r="AB9" s="125"/>
      <c r="AC9" s="117">
        <v>6</v>
      </c>
      <c r="AD9" s="121" t="s">
        <v>118</v>
      </c>
      <c r="AE9" s="122"/>
      <c r="AF9" s="125"/>
      <c r="AG9" s="117">
        <v>6</v>
      </c>
      <c r="AH9" s="121" t="s">
        <v>119</v>
      </c>
      <c r="AI9" s="122"/>
      <c r="AJ9" s="125"/>
      <c r="AK9" s="117">
        <v>6</v>
      </c>
      <c r="AL9" s="118" t="s">
        <v>122</v>
      </c>
      <c r="AM9" s="124"/>
      <c r="AN9" s="125"/>
      <c r="AO9" s="117">
        <v>6</v>
      </c>
      <c r="AP9" s="121" t="s">
        <v>121</v>
      </c>
      <c r="AQ9" s="122"/>
      <c r="AR9" s="125"/>
      <c r="AS9" s="117">
        <v>6</v>
      </c>
      <c r="AT9" s="121" t="s">
        <v>119</v>
      </c>
      <c r="AU9" s="122"/>
    </row>
    <row r="10" spans="1:47" ht="21.75" customHeight="1">
      <c r="A10" s="117">
        <v>7</v>
      </c>
      <c r="B10" s="118" t="s">
        <v>122</v>
      </c>
      <c r="C10" s="128"/>
      <c r="D10" s="120"/>
      <c r="E10" s="117">
        <v>7</v>
      </c>
      <c r="F10" s="121" t="s">
        <v>121</v>
      </c>
      <c r="G10" s="122"/>
      <c r="H10" s="120"/>
      <c r="I10" s="117">
        <v>7</v>
      </c>
      <c r="J10" s="121" t="s">
        <v>118</v>
      </c>
      <c r="K10" s="122"/>
      <c r="L10" s="120"/>
      <c r="M10" s="117">
        <v>7</v>
      </c>
      <c r="N10" s="118" t="s">
        <v>122</v>
      </c>
      <c r="O10" s="128"/>
      <c r="P10" s="120"/>
      <c r="Q10" s="117">
        <v>7</v>
      </c>
      <c r="R10" s="121" t="s">
        <v>118</v>
      </c>
      <c r="S10" s="122"/>
      <c r="T10" s="120"/>
      <c r="U10" s="117">
        <v>7</v>
      </c>
      <c r="V10" s="121" t="s">
        <v>119</v>
      </c>
      <c r="W10" s="122"/>
      <c r="X10" s="120"/>
      <c r="Y10" s="117">
        <v>7</v>
      </c>
      <c r="Z10" s="118" t="s">
        <v>122</v>
      </c>
      <c r="AA10" s="124"/>
      <c r="AB10" s="120"/>
      <c r="AC10" s="117">
        <v>7</v>
      </c>
      <c r="AD10" s="121" t="s">
        <v>121</v>
      </c>
      <c r="AE10" s="122"/>
      <c r="AF10" s="120"/>
      <c r="AG10" s="117">
        <v>7</v>
      </c>
      <c r="AH10" s="118" t="s">
        <v>122</v>
      </c>
      <c r="AI10" s="124"/>
      <c r="AJ10" s="120"/>
      <c r="AK10" s="117">
        <v>7</v>
      </c>
      <c r="AL10" s="118" t="s">
        <v>116</v>
      </c>
      <c r="AM10" s="119" t="s">
        <v>125</v>
      </c>
      <c r="AN10" s="120"/>
      <c r="AO10" s="117">
        <v>7</v>
      </c>
      <c r="AP10" s="121" t="s">
        <v>118</v>
      </c>
      <c r="AQ10" s="122"/>
      <c r="AR10" s="120"/>
      <c r="AS10" s="117">
        <v>7</v>
      </c>
      <c r="AT10" s="118" t="s">
        <v>122</v>
      </c>
      <c r="AU10" s="124"/>
    </row>
    <row r="11" spans="1:47" ht="21.75" customHeight="1">
      <c r="A11" s="117">
        <v>8</v>
      </c>
      <c r="B11" s="121" t="s">
        <v>116</v>
      </c>
      <c r="C11" s="122"/>
      <c r="D11" s="125"/>
      <c r="E11" s="117">
        <v>8</v>
      </c>
      <c r="F11" s="121" t="s">
        <v>118</v>
      </c>
      <c r="G11" s="122"/>
      <c r="H11" s="125"/>
      <c r="I11" s="117">
        <v>8</v>
      </c>
      <c r="J11" s="121" t="s">
        <v>119</v>
      </c>
      <c r="K11" s="122"/>
      <c r="L11" s="125"/>
      <c r="M11" s="117">
        <v>8</v>
      </c>
      <c r="N11" s="121" t="s">
        <v>116</v>
      </c>
      <c r="O11" s="122"/>
      <c r="P11" s="125"/>
      <c r="Q11" s="117">
        <v>8</v>
      </c>
      <c r="R11" s="121" t="s">
        <v>121</v>
      </c>
      <c r="S11" s="122"/>
      <c r="T11" s="125"/>
      <c r="U11" s="117">
        <v>8</v>
      </c>
      <c r="V11" s="118" t="s">
        <v>122</v>
      </c>
      <c r="W11" s="124"/>
      <c r="X11" s="125"/>
      <c r="Y11" s="117">
        <v>8</v>
      </c>
      <c r="Z11" s="121" t="s">
        <v>116</v>
      </c>
      <c r="AA11" s="122"/>
      <c r="AB11" s="125"/>
      <c r="AC11" s="117">
        <v>8</v>
      </c>
      <c r="AD11" s="121" t="s">
        <v>118</v>
      </c>
      <c r="AE11" s="122"/>
      <c r="AF11" s="125"/>
      <c r="AG11" s="117">
        <v>8</v>
      </c>
      <c r="AH11" s="118" t="s">
        <v>122</v>
      </c>
      <c r="AI11" s="124"/>
      <c r="AJ11" s="125"/>
      <c r="AK11" s="117">
        <v>8</v>
      </c>
      <c r="AL11" s="121" t="s">
        <v>118</v>
      </c>
      <c r="AM11" s="122"/>
      <c r="AN11" s="125"/>
      <c r="AO11" s="117">
        <v>8</v>
      </c>
      <c r="AP11" s="121" t="s">
        <v>119</v>
      </c>
      <c r="AQ11" s="122"/>
      <c r="AR11" s="125"/>
      <c r="AS11" s="117">
        <v>8</v>
      </c>
      <c r="AT11" s="118" t="s">
        <v>122</v>
      </c>
      <c r="AU11" s="124"/>
    </row>
    <row r="12" spans="1:47" ht="21.75" customHeight="1">
      <c r="A12" s="117">
        <v>9</v>
      </c>
      <c r="B12" s="121" t="s">
        <v>118</v>
      </c>
      <c r="C12" s="122"/>
      <c r="D12" s="125"/>
      <c r="E12" s="117">
        <v>9</v>
      </c>
      <c r="F12" s="121" t="s">
        <v>119</v>
      </c>
      <c r="G12" s="122"/>
      <c r="H12" s="125"/>
      <c r="I12" s="117">
        <v>9</v>
      </c>
      <c r="J12" s="118" t="s">
        <v>122</v>
      </c>
      <c r="K12" s="124"/>
      <c r="L12" s="125"/>
      <c r="M12" s="117">
        <v>9</v>
      </c>
      <c r="N12" s="121" t="s">
        <v>118</v>
      </c>
      <c r="O12" s="122"/>
      <c r="P12" s="125"/>
      <c r="Q12" s="117">
        <v>9</v>
      </c>
      <c r="R12" s="121" t="s">
        <v>118</v>
      </c>
      <c r="S12" s="122"/>
      <c r="T12" s="125"/>
      <c r="U12" s="117">
        <v>9</v>
      </c>
      <c r="V12" s="118" t="s">
        <v>122</v>
      </c>
      <c r="W12" s="124"/>
      <c r="X12" s="125"/>
      <c r="Y12" s="117">
        <v>9</v>
      </c>
      <c r="Z12" s="121" t="s">
        <v>118</v>
      </c>
      <c r="AA12" s="122"/>
      <c r="AB12" s="125"/>
      <c r="AC12" s="117">
        <v>9</v>
      </c>
      <c r="AD12" s="121" t="s">
        <v>119</v>
      </c>
      <c r="AE12" s="122"/>
      <c r="AF12" s="125"/>
      <c r="AG12" s="117">
        <v>9</v>
      </c>
      <c r="AH12" s="121" t="s">
        <v>116</v>
      </c>
      <c r="AI12" s="122"/>
      <c r="AJ12" s="125"/>
      <c r="AK12" s="117">
        <v>9</v>
      </c>
      <c r="AL12" s="121" t="s">
        <v>121</v>
      </c>
      <c r="AM12" s="122"/>
      <c r="AN12" s="125"/>
      <c r="AO12" s="117">
        <v>9</v>
      </c>
      <c r="AP12" s="118" t="s">
        <v>122</v>
      </c>
      <c r="AQ12" s="124"/>
      <c r="AR12" s="125"/>
      <c r="AS12" s="117">
        <v>9</v>
      </c>
      <c r="AT12" s="118" t="s">
        <v>116</v>
      </c>
      <c r="AU12" s="119" t="s">
        <v>126</v>
      </c>
    </row>
    <row r="13" spans="1:47" ht="20.25" customHeight="1">
      <c r="A13" s="117">
        <v>10</v>
      </c>
      <c r="B13" s="121" t="s">
        <v>121</v>
      </c>
      <c r="C13" s="122"/>
      <c r="D13" s="125"/>
      <c r="E13" s="117">
        <v>10</v>
      </c>
      <c r="F13" s="118" t="s">
        <v>122</v>
      </c>
      <c r="G13" s="124"/>
      <c r="H13" s="125"/>
      <c r="I13" s="117">
        <v>10</v>
      </c>
      <c r="J13" s="118" t="s">
        <v>122</v>
      </c>
      <c r="K13" s="128"/>
      <c r="L13" s="125"/>
      <c r="M13" s="117">
        <v>10</v>
      </c>
      <c r="N13" s="121" t="s">
        <v>121</v>
      </c>
      <c r="O13" s="122"/>
      <c r="P13" s="125"/>
      <c r="Q13" s="117">
        <v>10</v>
      </c>
      <c r="R13" s="121" t="s">
        <v>119</v>
      </c>
      <c r="S13" s="122"/>
      <c r="T13" s="125"/>
      <c r="U13" s="117">
        <v>10</v>
      </c>
      <c r="V13" s="121" t="s">
        <v>116</v>
      </c>
      <c r="W13" s="122"/>
      <c r="X13" s="125"/>
      <c r="Y13" s="117">
        <v>10</v>
      </c>
      <c r="Z13" s="121" t="s">
        <v>121</v>
      </c>
      <c r="AA13" s="122"/>
      <c r="AB13" s="125"/>
      <c r="AC13" s="117">
        <v>10</v>
      </c>
      <c r="AD13" s="118" t="s">
        <v>122</v>
      </c>
      <c r="AE13" s="124"/>
      <c r="AF13" s="125"/>
      <c r="AG13" s="117">
        <v>10</v>
      </c>
      <c r="AH13" s="121" t="s">
        <v>118</v>
      </c>
      <c r="AI13" s="122"/>
      <c r="AJ13" s="125"/>
      <c r="AK13" s="117">
        <v>10</v>
      </c>
      <c r="AL13" s="121" t="s">
        <v>118</v>
      </c>
      <c r="AM13" s="122"/>
      <c r="AN13" s="125"/>
      <c r="AO13" s="117">
        <v>10</v>
      </c>
      <c r="AP13" s="118" t="s">
        <v>122</v>
      </c>
      <c r="AQ13" s="124"/>
      <c r="AR13" s="125"/>
      <c r="AS13" s="117">
        <v>10</v>
      </c>
      <c r="AT13" s="121" t="s">
        <v>118</v>
      </c>
      <c r="AU13" s="122"/>
    </row>
    <row r="14" spans="1:47" ht="20.25" customHeight="1">
      <c r="A14" s="117">
        <v>11</v>
      </c>
      <c r="B14" s="121" t="s">
        <v>118</v>
      </c>
      <c r="C14" s="122"/>
      <c r="D14" s="125"/>
      <c r="E14" s="117">
        <v>11</v>
      </c>
      <c r="F14" s="118" t="s">
        <v>122</v>
      </c>
      <c r="G14" s="128"/>
      <c r="H14" s="125"/>
      <c r="I14" s="117">
        <v>11</v>
      </c>
      <c r="J14" s="121" t="s">
        <v>116</v>
      </c>
      <c r="K14" s="122"/>
      <c r="L14" s="125"/>
      <c r="M14" s="117">
        <v>11</v>
      </c>
      <c r="N14" s="121" t="s">
        <v>118</v>
      </c>
      <c r="O14" s="122"/>
      <c r="P14" s="125"/>
      <c r="Q14" s="117">
        <v>11</v>
      </c>
      <c r="R14" s="118" t="s">
        <v>122</v>
      </c>
      <c r="S14" s="124"/>
      <c r="T14" s="125"/>
      <c r="U14" s="117">
        <v>11</v>
      </c>
      <c r="V14" s="121" t="s">
        <v>118</v>
      </c>
      <c r="W14" s="122"/>
      <c r="X14" s="125"/>
      <c r="Y14" s="117">
        <v>11</v>
      </c>
      <c r="Z14" s="121" t="s">
        <v>118</v>
      </c>
      <c r="AA14" s="122"/>
      <c r="AB14" s="125"/>
      <c r="AC14" s="117">
        <v>11</v>
      </c>
      <c r="AD14" s="118" t="s">
        <v>122</v>
      </c>
      <c r="AE14" s="124"/>
      <c r="AF14" s="125"/>
      <c r="AG14" s="117">
        <v>11</v>
      </c>
      <c r="AH14" s="121" t="s">
        <v>121</v>
      </c>
      <c r="AI14" s="122"/>
      <c r="AJ14" s="125"/>
      <c r="AK14" s="117">
        <v>11</v>
      </c>
      <c r="AL14" s="121" t="s">
        <v>119</v>
      </c>
      <c r="AM14" s="122"/>
      <c r="AN14" s="125"/>
      <c r="AO14" s="117">
        <v>11</v>
      </c>
      <c r="AP14" s="129" t="s">
        <v>116</v>
      </c>
      <c r="AQ14" s="122"/>
      <c r="AR14" s="125"/>
      <c r="AS14" s="117">
        <v>11</v>
      </c>
      <c r="AT14" s="121" t="s">
        <v>121</v>
      </c>
      <c r="AU14" s="122"/>
    </row>
    <row r="15" spans="1:47" ht="20.25" customHeight="1">
      <c r="A15" s="117">
        <v>12</v>
      </c>
      <c r="B15" s="121" t="s">
        <v>119</v>
      </c>
      <c r="C15" s="122"/>
      <c r="D15" s="125"/>
      <c r="E15" s="117">
        <v>12</v>
      </c>
      <c r="F15" s="121" t="s">
        <v>116</v>
      </c>
      <c r="G15" s="122"/>
      <c r="H15" s="125"/>
      <c r="I15" s="117">
        <v>12</v>
      </c>
      <c r="J15" s="121" t="s">
        <v>118</v>
      </c>
      <c r="K15" s="122"/>
      <c r="L15" s="125"/>
      <c r="M15" s="117">
        <v>12</v>
      </c>
      <c r="N15" s="121" t="s">
        <v>119</v>
      </c>
      <c r="O15" s="122"/>
      <c r="P15" s="125"/>
      <c r="Q15" s="117">
        <v>12</v>
      </c>
      <c r="R15" s="118" t="s">
        <v>122</v>
      </c>
      <c r="S15" s="128"/>
      <c r="T15" s="125"/>
      <c r="U15" s="117">
        <v>12</v>
      </c>
      <c r="V15" s="121" t="s">
        <v>121</v>
      </c>
      <c r="W15" s="122"/>
      <c r="X15" s="125"/>
      <c r="Y15" s="117">
        <v>12</v>
      </c>
      <c r="Z15" s="121" t="s">
        <v>119</v>
      </c>
      <c r="AA15" s="122"/>
      <c r="AB15" s="125"/>
      <c r="AC15" s="117">
        <v>12</v>
      </c>
      <c r="AD15" s="121" t="s">
        <v>116</v>
      </c>
      <c r="AE15" s="122"/>
      <c r="AF15" s="125"/>
      <c r="AG15" s="117">
        <v>12</v>
      </c>
      <c r="AH15" s="121" t="s">
        <v>118</v>
      </c>
      <c r="AI15" s="122"/>
      <c r="AJ15" s="125"/>
      <c r="AK15" s="117">
        <v>12</v>
      </c>
      <c r="AL15" s="118" t="s">
        <v>122</v>
      </c>
      <c r="AM15" s="124"/>
      <c r="AN15" s="125"/>
      <c r="AO15" s="117">
        <v>12</v>
      </c>
      <c r="AP15" s="121" t="s">
        <v>118</v>
      </c>
      <c r="AQ15" s="122"/>
      <c r="AR15" s="125"/>
      <c r="AS15" s="117">
        <v>12</v>
      </c>
      <c r="AT15" s="121" t="s">
        <v>118</v>
      </c>
      <c r="AU15" s="122"/>
    </row>
    <row r="16" spans="1:47" ht="20.25" customHeight="1">
      <c r="A16" s="117">
        <v>13</v>
      </c>
      <c r="B16" s="118" t="s">
        <v>122</v>
      </c>
      <c r="C16" s="124"/>
      <c r="D16" s="125"/>
      <c r="E16" s="117">
        <v>13</v>
      </c>
      <c r="F16" s="121" t="s">
        <v>118</v>
      </c>
      <c r="G16" s="122"/>
      <c r="H16" s="125"/>
      <c r="I16" s="117">
        <v>13</v>
      </c>
      <c r="J16" s="121" t="s">
        <v>121</v>
      </c>
      <c r="K16" s="122"/>
      <c r="L16" s="125"/>
      <c r="M16" s="117">
        <v>13</v>
      </c>
      <c r="N16" s="118" t="s">
        <v>122</v>
      </c>
      <c r="O16" s="124"/>
      <c r="P16" s="125"/>
      <c r="Q16" s="117">
        <v>13</v>
      </c>
      <c r="R16" s="121" t="s">
        <v>116</v>
      </c>
      <c r="S16" s="122"/>
      <c r="T16" s="125"/>
      <c r="U16" s="117">
        <v>13</v>
      </c>
      <c r="V16" s="121" t="s">
        <v>118</v>
      </c>
      <c r="W16" s="122"/>
      <c r="X16" s="125"/>
      <c r="Y16" s="117">
        <v>13</v>
      </c>
      <c r="Z16" s="118" t="s">
        <v>122</v>
      </c>
      <c r="AA16" s="124"/>
      <c r="AB16" s="125"/>
      <c r="AC16" s="117">
        <v>13</v>
      </c>
      <c r="AD16" s="121" t="s">
        <v>118</v>
      </c>
      <c r="AE16" s="122"/>
      <c r="AF16" s="125"/>
      <c r="AG16" s="117">
        <v>13</v>
      </c>
      <c r="AH16" s="121" t="s">
        <v>119</v>
      </c>
      <c r="AI16" s="122"/>
      <c r="AJ16" s="125"/>
      <c r="AK16" s="117">
        <v>13</v>
      </c>
      <c r="AL16" s="118" t="s">
        <v>122</v>
      </c>
      <c r="AM16" s="124"/>
      <c r="AN16" s="125"/>
      <c r="AO16" s="117">
        <v>13</v>
      </c>
      <c r="AP16" s="121" t="s">
        <v>121</v>
      </c>
      <c r="AQ16" s="122"/>
      <c r="AR16" s="125"/>
      <c r="AS16" s="117">
        <v>13</v>
      </c>
      <c r="AT16" s="121" t="s">
        <v>119</v>
      </c>
      <c r="AU16" s="122"/>
    </row>
    <row r="17" spans="1:47" ht="29.25">
      <c r="A17" s="117">
        <v>14</v>
      </c>
      <c r="B17" s="118" t="s">
        <v>122</v>
      </c>
      <c r="C17" s="128"/>
      <c r="D17" s="120"/>
      <c r="E17" s="117">
        <v>14</v>
      </c>
      <c r="F17" s="121" t="s">
        <v>121</v>
      </c>
      <c r="G17" s="127" t="s">
        <v>127</v>
      </c>
      <c r="H17" s="120"/>
      <c r="I17" s="117">
        <v>14</v>
      </c>
      <c r="J17" s="121" t="s">
        <v>118</v>
      </c>
      <c r="K17" s="127" t="s">
        <v>128</v>
      </c>
      <c r="L17" s="120"/>
      <c r="M17" s="117">
        <v>14</v>
      </c>
      <c r="N17" s="118" t="s">
        <v>122</v>
      </c>
      <c r="O17" s="128"/>
      <c r="P17" s="120"/>
      <c r="Q17" s="117">
        <v>14</v>
      </c>
      <c r="R17" s="121" t="s">
        <v>118</v>
      </c>
      <c r="S17" s="127" t="s">
        <v>129</v>
      </c>
      <c r="T17" s="120"/>
      <c r="U17" s="117">
        <v>14</v>
      </c>
      <c r="V17" s="118" t="s">
        <v>119</v>
      </c>
      <c r="W17" s="119" t="s">
        <v>130</v>
      </c>
      <c r="X17" s="120"/>
      <c r="Y17" s="117">
        <v>14</v>
      </c>
      <c r="Z17" s="118" t="s">
        <v>122</v>
      </c>
      <c r="AA17" s="124"/>
      <c r="AB17" s="120"/>
      <c r="AC17" s="117">
        <v>14</v>
      </c>
      <c r="AD17" s="121" t="s">
        <v>121</v>
      </c>
      <c r="AE17" s="127" t="s">
        <v>131</v>
      </c>
      <c r="AF17" s="120"/>
      <c r="AG17" s="117">
        <v>14</v>
      </c>
      <c r="AH17" s="118" t="s">
        <v>122</v>
      </c>
      <c r="AI17" s="124"/>
      <c r="AJ17" s="120"/>
      <c r="AK17" s="117">
        <v>14</v>
      </c>
      <c r="AL17" s="129" t="s">
        <v>116</v>
      </c>
      <c r="AM17" s="127" t="s">
        <v>132</v>
      </c>
      <c r="AN17" s="120"/>
      <c r="AO17" s="117">
        <v>14</v>
      </c>
      <c r="AP17" s="118" t="s">
        <v>118</v>
      </c>
      <c r="AQ17" s="119" t="s">
        <v>133</v>
      </c>
      <c r="AR17" s="120"/>
      <c r="AS17" s="117">
        <v>14</v>
      </c>
      <c r="AT17" s="118" t="s">
        <v>122</v>
      </c>
      <c r="AU17" s="124"/>
    </row>
    <row r="18" spans="1:47" ht="30" customHeight="1">
      <c r="A18" s="117">
        <v>15</v>
      </c>
      <c r="B18" s="129" t="s">
        <v>116</v>
      </c>
      <c r="C18" s="122"/>
      <c r="D18" s="125"/>
      <c r="E18" s="117">
        <v>15</v>
      </c>
      <c r="F18" s="121" t="s">
        <v>118</v>
      </c>
      <c r="G18" s="127" t="s">
        <v>134</v>
      </c>
      <c r="H18" s="125"/>
      <c r="I18" s="117">
        <v>15</v>
      </c>
      <c r="J18" s="121" t="s">
        <v>119</v>
      </c>
      <c r="K18" s="127" t="s">
        <v>134</v>
      </c>
      <c r="L18" s="125"/>
      <c r="M18" s="117">
        <v>15</v>
      </c>
      <c r="N18" s="121" t="s">
        <v>116</v>
      </c>
      <c r="O18" s="127" t="s">
        <v>135</v>
      </c>
      <c r="P18" s="125"/>
      <c r="Q18" s="117">
        <v>15</v>
      </c>
      <c r="R18" s="121" t="s">
        <v>121</v>
      </c>
      <c r="S18" s="127" t="s">
        <v>134</v>
      </c>
      <c r="T18" s="125"/>
      <c r="U18" s="117">
        <v>15</v>
      </c>
      <c r="V18" s="118" t="s">
        <v>122</v>
      </c>
      <c r="W18" s="124"/>
      <c r="X18" s="125"/>
      <c r="Y18" s="117">
        <v>15</v>
      </c>
      <c r="Z18" s="121" t="s">
        <v>116</v>
      </c>
      <c r="AA18" s="127" t="s">
        <v>136</v>
      </c>
      <c r="AB18" s="125"/>
      <c r="AC18" s="117">
        <v>15</v>
      </c>
      <c r="AD18" s="121" t="s">
        <v>118</v>
      </c>
      <c r="AE18" s="127" t="s">
        <v>134</v>
      </c>
      <c r="AF18" s="125"/>
      <c r="AG18" s="117">
        <v>15</v>
      </c>
      <c r="AH18" s="118" t="s">
        <v>122</v>
      </c>
      <c r="AI18" s="124"/>
      <c r="AJ18" s="125"/>
      <c r="AK18" s="117">
        <v>15</v>
      </c>
      <c r="AL18" s="121" t="s">
        <v>118</v>
      </c>
      <c r="AM18" s="127" t="s">
        <v>134</v>
      </c>
      <c r="AN18" s="125"/>
      <c r="AO18" s="117">
        <v>15</v>
      </c>
      <c r="AP18" s="121" t="s">
        <v>119</v>
      </c>
      <c r="AQ18" s="127" t="s">
        <v>137</v>
      </c>
      <c r="AR18" s="125"/>
      <c r="AS18" s="117">
        <v>15</v>
      </c>
      <c r="AT18" s="118" t="s">
        <v>122</v>
      </c>
      <c r="AU18" s="124"/>
    </row>
    <row r="19" spans="1:47" ht="29.25">
      <c r="A19" s="117">
        <v>16</v>
      </c>
      <c r="B19" s="121" t="s">
        <v>118</v>
      </c>
      <c r="C19" s="127" t="s">
        <v>138</v>
      </c>
      <c r="D19" s="125"/>
      <c r="E19" s="117">
        <v>16</v>
      </c>
      <c r="F19" s="121" t="s">
        <v>119</v>
      </c>
      <c r="G19" s="122"/>
      <c r="H19" s="125"/>
      <c r="I19" s="117">
        <v>16</v>
      </c>
      <c r="J19" s="118" t="s">
        <v>122</v>
      </c>
      <c r="K19" s="124"/>
      <c r="L19" s="125"/>
      <c r="M19" s="117">
        <v>16</v>
      </c>
      <c r="N19" s="121" t="s">
        <v>118</v>
      </c>
      <c r="O19" s="127" t="s">
        <v>134</v>
      </c>
      <c r="P19" s="125"/>
      <c r="Q19" s="117">
        <v>16</v>
      </c>
      <c r="R19" s="121" t="s">
        <v>118</v>
      </c>
      <c r="S19" s="122"/>
      <c r="T19" s="125"/>
      <c r="U19" s="117">
        <v>16</v>
      </c>
      <c r="V19" s="118" t="s">
        <v>122</v>
      </c>
      <c r="W19" s="124"/>
      <c r="X19" s="125"/>
      <c r="Y19" s="117">
        <v>16</v>
      </c>
      <c r="Z19" s="121" t="s">
        <v>118</v>
      </c>
      <c r="AA19" s="127" t="s">
        <v>134</v>
      </c>
      <c r="AB19" s="125"/>
      <c r="AC19" s="117">
        <v>16</v>
      </c>
      <c r="AD19" s="121" t="s">
        <v>119</v>
      </c>
      <c r="AE19" s="122"/>
      <c r="AF19" s="125"/>
      <c r="AG19" s="117">
        <v>16</v>
      </c>
      <c r="AH19" s="121" t="s">
        <v>116</v>
      </c>
      <c r="AI19" s="127" t="s">
        <v>139</v>
      </c>
      <c r="AJ19" s="125"/>
      <c r="AK19" s="117">
        <v>16</v>
      </c>
      <c r="AL19" s="121" t="s">
        <v>121</v>
      </c>
      <c r="AM19" s="122"/>
      <c r="AN19" s="125"/>
      <c r="AO19" s="117">
        <v>16</v>
      </c>
      <c r="AP19" s="118" t="s">
        <v>122</v>
      </c>
      <c r="AQ19" s="124"/>
      <c r="AR19" s="125"/>
      <c r="AS19" s="117">
        <v>16</v>
      </c>
      <c r="AT19" s="126" t="s">
        <v>116</v>
      </c>
      <c r="AU19" s="127" t="s">
        <v>140</v>
      </c>
    </row>
    <row r="20" spans="1:47" ht="21" customHeight="1">
      <c r="A20" s="117">
        <v>17</v>
      </c>
      <c r="B20" s="121" t="s">
        <v>121</v>
      </c>
      <c r="C20" s="127" t="s">
        <v>134</v>
      </c>
      <c r="D20" s="125"/>
      <c r="E20" s="117">
        <v>17</v>
      </c>
      <c r="F20" s="121" t="s">
        <v>122</v>
      </c>
      <c r="G20" s="122"/>
      <c r="H20" s="125"/>
      <c r="I20" s="117">
        <v>17</v>
      </c>
      <c r="J20" s="118" t="s">
        <v>122</v>
      </c>
      <c r="K20" s="128"/>
      <c r="L20" s="125"/>
      <c r="M20" s="117">
        <v>17</v>
      </c>
      <c r="N20" s="121" t="s">
        <v>121</v>
      </c>
      <c r="O20" s="122"/>
      <c r="P20" s="125"/>
      <c r="Q20" s="117">
        <v>17</v>
      </c>
      <c r="R20" s="121" t="s">
        <v>119</v>
      </c>
      <c r="S20" s="122"/>
      <c r="T20" s="125"/>
      <c r="U20" s="117">
        <v>17</v>
      </c>
      <c r="V20" s="121" t="s">
        <v>116</v>
      </c>
      <c r="W20" s="127" t="s">
        <v>141</v>
      </c>
      <c r="X20" s="125"/>
      <c r="Y20" s="117">
        <v>17</v>
      </c>
      <c r="Z20" s="121" t="s">
        <v>121</v>
      </c>
      <c r="AA20" s="122"/>
      <c r="AB20" s="125"/>
      <c r="AC20" s="117">
        <v>17</v>
      </c>
      <c r="AD20" s="118" t="s">
        <v>122</v>
      </c>
      <c r="AE20" s="124"/>
      <c r="AF20" s="125"/>
      <c r="AG20" s="117">
        <v>17</v>
      </c>
      <c r="AH20" s="121" t="s">
        <v>118</v>
      </c>
      <c r="AI20" s="127" t="s">
        <v>134</v>
      </c>
      <c r="AJ20" s="125"/>
      <c r="AK20" s="117">
        <v>17</v>
      </c>
      <c r="AL20" s="121" t="s">
        <v>118</v>
      </c>
      <c r="AM20" s="122"/>
      <c r="AN20" s="125"/>
      <c r="AO20" s="117">
        <v>17</v>
      </c>
      <c r="AP20" s="118" t="s">
        <v>122</v>
      </c>
      <c r="AQ20" s="124"/>
      <c r="AR20" s="125"/>
      <c r="AS20" s="117">
        <v>17</v>
      </c>
      <c r="AT20" s="126" t="s">
        <v>118</v>
      </c>
      <c r="AU20" s="127" t="s">
        <v>134</v>
      </c>
    </row>
    <row r="21" spans="1:47" ht="21.75" customHeight="1">
      <c r="A21" s="117">
        <v>18</v>
      </c>
      <c r="B21" s="121" t="s">
        <v>118</v>
      </c>
      <c r="C21" s="122"/>
      <c r="D21" s="125"/>
      <c r="E21" s="117">
        <v>18</v>
      </c>
      <c r="F21" s="118" t="s">
        <v>122</v>
      </c>
      <c r="G21" s="124"/>
      <c r="H21" s="125"/>
      <c r="I21" s="117">
        <v>18</v>
      </c>
      <c r="J21" s="121" t="s">
        <v>116</v>
      </c>
      <c r="K21" s="122"/>
      <c r="L21" s="125"/>
      <c r="M21" s="117">
        <v>18</v>
      </c>
      <c r="N21" s="121" t="s">
        <v>118</v>
      </c>
      <c r="O21" s="122"/>
      <c r="P21" s="125"/>
      <c r="Q21" s="117">
        <v>18</v>
      </c>
      <c r="R21" s="118" t="s">
        <v>122</v>
      </c>
      <c r="S21" s="124"/>
      <c r="T21" s="125"/>
      <c r="U21" s="117">
        <v>18</v>
      </c>
      <c r="V21" s="121" t="s">
        <v>118</v>
      </c>
      <c r="W21" s="127" t="s">
        <v>134</v>
      </c>
      <c r="X21" s="125"/>
      <c r="Y21" s="117">
        <v>18</v>
      </c>
      <c r="Z21" s="121" t="s">
        <v>118</v>
      </c>
      <c r="AA21" s="122"/>
      <c r="AB21" s="125"/>
      <c r="AC21" s="117">
        <v>18</v>
      </c>
      <c r="AD21" s="118" t="s">
        <v>122</v>
      </c>
      <c r="AE21" s="124"/>
      <c r="AF21" s="125"/>
      <c r="AG21" s="117">
        <v>18</v>
      </c>
      <c r="AH21" s="121" t="s">
        <v>121</v>
      </c>
      <c r="AI21" s="122"/>
      <c r="AJ21" s="125"/>
      <c r="AK21" s="117">
        <v>18</v>
      </c>
      <c r="AL21" s="121" t="s">
        <v>119</v>
      </c>
      <c r="AM21" s="122"/>
      <c r="AN21" s="125"/>
      <c r="AO21" s="117">
        <v>18</v>
      </c>
      <c r="AP21" s="121" t="s">
        <v>116</v>
      </c>
      <c r="AQ21" s="127" t="s">
        <v>134</v>
      </c>
      <c r="AR21" s="125"/>
      <c r="AS21" s="117">
        <v>18</v>
      </c>
      <c r="AT21" s="121" t="s">
        <v>121</v>
      </c>
      <c r="AU21" s="122"/>
    </row>
    <row r="22" spans="1:47" ht="21" customHeight="1">
      <c r="A22" s="117">
        <v>19</v>
      </c>
      <c r="B22" s="121" t="s">
        <v>119</v>
      </c>
      <c r="C22" s="122"/>
      <c r="D22" s="125"/>
      <c r="E22" s="117">
        <v>19</v>
      </c>
      <c r="F22" s="118" t="s">
        <v>116</v>
      </c>
      <c r="G22" s="128"/>
      <c r="H22" s="125"/>
      <c r="I22" s="117">
        <v>19</v>
      </c>
      <c r="J22" s="121" t="s">
        <v>118</v>
      </c>
      <c r="K22" s="122"/>
      <c r="L22" s="125"/>
      <c r="M22" s="117">
        <v>19</v>
      </c>
      <c r="N22" s="121" t="s">
        <v>119</v>
      </c>
      <c r="O22" s="122"/>
      <c r="P22" s="125"/>
      <c r="Q22" s="117">
        <v>19</v>
      </c>
      <c r="R22" s="118" t="s">
        <v>122</v>
      </c>
      <c r="S22" s="128"/>
      <c r="T22" s="125"/>
      <c r="U22" s="117">
        <v>19</v>
      </c>
      <c r="V22" s="121" t="s">
        <v>121</v>
      </c>
      <c r="W22" s="122"/>
      <c r="X22" s="125"/>
      <c r="Y22" s="117">
        <v>19</v>
      </c>
      <c r="Z22" s="121" t="s">
        <v>119</v>
      </c>
      <c r="AA22" s="122"/>
      <c r="AB22" s="125"/>
      <c r="AC22" s="117">
        <v>19</v>
      </c>
      <c r="AD22" s="121" t="s">
        <v>116</v>
      </c>
      <c r="AE22" s="122"/>
      <c r="AF22" s="125"/>
      <c r="AG22" s="117">
        <v>19</v>
      </c>
      <c r="AH22" s="121" t="s">
        <v>118</v>
      </c>
      <c r="AI22" s="122"/>
      <c r="AJ22" s="125"/>
      <c r="AK22" s="117">
        <v>19</v>
      </c>
      <c r="AL22" s="118" t="s">
        <v>122</v>
      </c>
      <c r="AM22" s="124"/>
      <c r="AN22" s="125"/>
      <c r="AO22" s="117">
        <v>19</v>
      </c>
      <c r="AP22" s="121" t="s">
        <v>118</v>
      </c>
      <c r="AQ22" s="122"/>
      <c r="AR22" s="125"/>
      <c r="AS22" s="117">
        <v>19</v>
      </c>
      <c r="AT22" s="121" t="s">
        <v>118</v>
      </c>
      <c r="AU22" s="122"/>
    </row>
    <row r="23" spans="1:47" ht="21" customHeight="1">
      <c r="A23" s="117">
        <v>20</v>
      </c>
      <c r="B23" s="118" t="s">
        <v>122</v>
      </c>
      <c r="C23" s="124"/>
      <c r="D23" s="125"/>
      <c r="E23" s="117">
        <v>20</v>
      </c>
      <c r="F23" s="121" t="s">
        <v>118</v>
      </c>
      <c r="G23" s="122"/>
      <c r="H23" s="125"/>
      <c r="I23" s="117">
        <v>20</v>
      </c>
      <c r="J23" s="121" t="s">
        <v>121</v>
      </c>
      <c r="K23" s="122"/>
      <c r="L23" s="125"/>
      <c r="M23" s="117">
        <v>20</v>
      </c>
      <c r="N23" s="118" t="s">
        <v>122</v>
      </c>
      <c r="O23" s="124"/>
      <c r="P23" s="125"/>
      <c r="Q23" s="117">
        <v>20</v>
      </c>
      <c r="R23" s="121" t="s">
        <v>116</v>
      </c>
      <c r="S23" s="122"/>
      <c r="T23" s="125"/>
      <c r="U23" s="117">
        <v>20</v>
      </c>
      <c r="V23" s="121" t="s">
        <v>118</v>
      </c>
      <c r="W23" s="122"/>
      <c r="X23" s="125"/>
      <c r="Y23" s="117">
        <v>20</v>
      </c>
      <c r="Z23" s="118" t="s">
        <v>122</v>
      </c>
      <c r="AA23" s="124"/>
      <c r="AB23" s="125"/>
      <c r="AC23" s="117">
        <v>20</v>
      </c>
      <c r="AD23" s="121" t="s">
        <v>118</v>
      </c>
      <c r="AE23" s="122"/>
      <c r="AF23" s="125"/>
      <c r="AG23" s="117">
        <v>20</v>
      </c>
      <c r="AH23" s="121" t="s">
        <v>119</v>
      </c>
      <c r="AI23" s="122"/>
      <c r="AJ23" s="125"/>
      <c r="AK23" s="117">
        <v>20</v>
      </c>
      <c r="AL23" s="118" t="s">
        <v>122</v>
      </c>
      <c r="AM23" s="124"/>
      <c r="AN23" s="125"/>
      <c r="AO23" s="117">
        <v>20</v>
      </c>
      <c r="AP23" s="121" t="s">
        <v>121</v>
      </c>
      <c r="AQ23" s="122"/>
      <c r="AR23" s="125"/>
      <c r="AS23" s="117">
        <v>20</v>
      </c>
      <c r="AT23" s="121" t="s">
        <v>119</v>
      </c>
      <c r="AU23" s="122"/>
    </row>
    <row r="24" spans="1:47" ht="21" customHeight="1">
      <c r="A24" s="117">
        <v>21</v>
      </c>
      <c r="B24" s="118" t="s">
        <v>122</v>
      </c>
      <c r="C24" s="128"/>
      <c r="D24" s="120"/>
      <c r="E24" s="117">
        <v>21</v>
      </c>
      <c r="F24" s="121" t="s">
        <v>121</v>
      </c>
      <c r="G24" s="122"/>
      <c r="H24" s="120"/>
      <c r="I24" s="117">
        <v>21</v>
      </c>
      <c r="J24" s="121" t="s">
        <v>118</v>
      </c>
      <c r="K24" s="122"/>
      <c r="L24" s="120"/>
      <c r="M24" s="117">
        <v>21</v>
      </c>
      <c r="N24" s="118" t="s">
        <v>122</v>
      </c>
      <c r="O24" s="128"/>
      <c r="P24" s="120"/>
      <c r="Q24" s="117">
        <v>21</v>
      </c>
      <c r="R24" s="121" t="s">
        <v>118</v>
      </c>
      <c r="S24" s="122"/>
      <c r="T24" s="120"/>
      <c r="U24" s="117">
        <v>21</v>
      </c>
      <c r="V24" s="121" t="s">
        <v>119</v>
      </c>
      <c r="W24" s="122"/>
      <c r="X24" s="120"/>
      <c r="Y24" s="117">
        <v>21</v>
      </c>
      <c r="Z24" s="118" t="s">
        <v>122</v>
      </c>
      <c r="AA24" s="124"/>
      <c r="AB24" s="120"/>
      <c r="AC24" s="117">
        <v>21</v>
      </c>
      <c r="AD24" s="121" t="s">
        <v>121</v>
      </c>
      <c r="AE24" s="122"/>
      <c r="AF24" s="120"/>
      <c r="AG24" s="117">
        <v>21</v>
      </c>
      <c r="AH24" s="118" t="s">
        <v>122</v>
      </c>
      <c r="AI24" s="124"/>
      <c r="AJ24" s="120"/>
      <c r="AK24" s="117">
        <v>21</v>
      </c>
      <c r="AL24" s="121" t="s">
        <v>116</v>
      </c>
      <c r="AM24" s="122"/>
      <c r="AN24" s="120"/>
      <c r="AO24" s="117">
        <v>21</v>
      </c>
      <c r="AP24" s="121" t="s">
        <v>118</v>
      </c>
      <c r="AQ24" s="122"/>
      <c r="AR24" s="120"/>
      <c r="AS24" s="117">
        <v>21</v>
      </c>
      <c r="AT24" s="118" t="s">
        <v>122</v>
      </c>
      <c r="AU24" s="124"/>
    </row>
    <row r="25" spans="1:47" ht="21" customHeight="1">
      <c r="A25" s="117">
        <v>22</v>
      </c>
      <c r="B25" s="121" t="s">
        <v>116</v>
      </c>
      <c r="C25" s="122"/>
      <c r="D25" s="125"/>
      <c r="E25" s="117">
        <v>22</v>
      </c>
      <c r="F25" s="121" t="s">
        <v>118</v>
      </c>
      <c r="G25" s="122"/>
      <c r="H25" s="125"/>
      <c r="I25" s="117">
        <v>22</v>
      </c>
      <c r="J25" s="121" t="s">
        <v>119</v>
      </c>
      <c r="K25" s="122"/>
      <c r="L25" s="125"/>
      <c r="M25" s="117">
        <v>22</v>
      </c>
      <c r="N25" s="121" t="s">
        <v>116</v>
      </c>
      <c r="O25" s="122"/>
      <c r="P25" s="125"/>
      <c r="Q25" s="117">
        <v>22</v>
      </c>
      <c r="R25" s="121" t="s">
        <v>121</v>
      </c>
      <c r="S25" s="122"/>
      <c r="T25" s="125"/>
      <c r="U25" s="117">
        <v>22</v>
      </c>
      <c r="V25" s="118" t="s">
        <v>122</v>
      </c>
      <c r="W25" s="124"/>
      <c r="X25" s="125"/>
      <c r="Y25" s="117">
        <v>22</v>
      </c>
      <c r="Z25" s="121" t="s">
        <v>116</v>
      </c>
      <c r="AA25" s="122"/>
      <c r="AB25" s="125"/>
      <c r="AC25" s="117">
        <v>22</v>
      </c>
      <c r="AD25" s="121" t="s">
        <v>118</v>
      </c>
      <c r="AE25" s="122"/>
      <c r="AF25" s="125"/>
      <c r="AG25" s="117">
        <v>22</v>
      </c>
      <c r="AH25" s="118" t="s">
        <v>122</v>
      </c>
      <c r="AI25" s="124"/>
      <c r="AJ25" s="125"/>
      <c r="AK25" s="117">
        <v>22</v>
      </c>
      <c r="AL25" s="121" t="s">
        <v>118</v>
      </c>
      <c r="AM25" s="122"/>
      <c r="AN25" s="125"/>
      <c r="AO25" s="117">
        <v>22</v>
      </c>
      <c r="AP25" s="121" t="s">
        <v>119</v>
      </c>
      <c r="AQ25" s="122"/>
      <c r="AR25" s="125"/>
      <c r="AS25" s="117">
        <v>22</v>
      </c>
      <c r="AT25" s="118" t="s">
        <v>122</v>
      </c>
      <c r="AU25" s="124"/>
    </row>
    <row r="26" spans="1:47" ht="21" customHeight="1">
      <c r="A26" s="117">
        <v>23</v>
      </c>
      <c r="B26" s="121" t="s">
        <v>118</v>
      </c>
      <c r="C26" s="122"/>
      <c r="D26" s="125"/>
      <c r="E26" s="117">
        <v>23</v>
      </c>
      <c r="F26" s="121" t="s">
        <v>119</v>
      </c>
      <c r="G26" s="122"/>
      <c r="H26" s="125"/>
      <c r="I26" s="117">
        <v>23</v>
      </c>
      <c r="J26" s="118" t="s">
        <v>122</v>
      </c>
      <c r="K26" s="124"/>
      <c r="L26" s="125"/>
      <c r="M26" s="117">
        <v>23</v>
      </c>
      <c r="N26" s="121" t="s">
        <v>118</v>
      </c>
      <c r="O26" s="122"/>
      <c r="P26" s="125"/>
      <c r="Q26" s="117">
        <v>23</v>
      </c>
      <c r="R26" s="121" t="s">
        <v>118</v>
      </c>
      <c r="S26" s="122"/>
      <c r="T26" s="125"/>
      <c r="U26" s="117">
        <v>23</v>
      </c>
      <c r="V26" s="118" t="s">
        <v>122</v>
      </c>
      <c r="W26" s="128"/>
      <c r="X26" s="125"/>
      <c r="Y26" s="117">
        <v>23</v>
      </c>
      <c r="Z26" s="121" t="s">
        <v>118</v>
      </c>
      <c r="AA26" s="122"/>
      <c r="AB26" s="125"/>
      <c r="AC26" s="117">
        <v>23</v>
      </c>
      <c r="AD26" s="121" t="s">
        <v>119</v>
      </c>
      <c r="AE26" s="122"/>
      <c r="AF26" s="125"/>
      <c r="AG26" s="117">
        <v>23</v>
      </c>
      <c r="AH26" s="121" t="s">
        <v>116</v>
      </c>
      <c r="AI26" s="122"/>
      <c r="AJ26" s="125"/>
      <c r="AK26" s="117">
        <v>23</v>
      </c>
      <c r="AL26" s="121" t="s">
        <v>121</v>
      </c>
      <c r="AM26" s="122"/>
      <c r="AN26" s="125"/>
      <c r="AO26" s="117">
        <v>23</v>
      </c>
      <c r="AP26" s="118" t="s">
        <v>122</v>
      </c>
      <c r="AQ26" s="124"/>
      <c r="AR26" s="125"/>
      <c r="AS26" s="117">
        <v>23</v>
      </c>
      <c r="AT26" s="121" t="s">
        <v>116</v>
      </c>
      <c r="AU26" s="122"/>
    </row>
    <row r="27" spans="1:47" ht="21" customHeight="1">
      <c r="A27" s="117">
        <v>24</v>
      </c>
      <c r="B27" s="121" t="s">
        <v>121</v>
      </c>
      <c r="C27" s="122"/>
      <c r="D27" s="125"/>
      <c r="E27" s="117">
        <v>24</v>
      </c>
      <c r="F27" s="118" t="s">
        <v>122</v>
      </c>
      <c r="G27" s="124"/>
      <c r="H27" s="125"/>
      <c r="I27" s="117">
        <v>24</v>
      </c>
      <c r="J27" s="118" t="s">
        <v>122</v>
      </c>
      <c r="K27" s="128"/>
      <c r="L27" s="125"/>
      <c r="M27" s="117">
        <v>24</v>
      </c>
      <c r="N27" s="121" t="s">
        <v>121</v>
      </c>
      <c r="O27" s="122"/>
      <c r="P27" s="125"/>
      <c r="Q27" s="117">
        <v>24</v>
      </c>
      <c r="R27" s="121" t="s">
        <v>119</v>
      </c>
      <c r="S27" s="122"/>
      <c r="T27" s="125"/>
      <c r="U27" s="117">
        <v>24</v>
      </c>
      <c r="V27" s="121" t="s">
        <v>116</v>
      </c>
      <c r="W27" s="122"/>
      <c r="X27" s="125"/>
      <c r="Y27" s="117">
        <v>24</v>
      </c>
      <c r="Z27" s="121" t="s">
        <v>121</v>
      </c>
      <c r="AA27" s="122"/>
      <c r="AB27" s="125"/>
      <c r="AC27" s="117">
        <v>24</v>
      </c>
      <c r="AD27" s="118" t="s">
        <v>122</v>
      </c>
      <c r="AE27" s="124"/>
      <c r="AF27" s="125"/>
      <c r="AG27" s="117">
        <v>24</v>
      </c>
      <c r="AH27" s="121" t="s">
        <v>118</v>
      </c>
      <c r="AI27" s="122"/>
      <c r="AJ27" s="125"/>
      <c r="AK27" s="117">
        <v>24</v>
      </c>
      <c r="AL27" s="121" t="s">
        <v>118</v>
      </c>
      <c r="AM27" s="122"/>
      <c r="AN27" s="125"/>
      <c r="AO27" s="117">
        <v>24</v>
      </c>
      <c r="AP27" s="118" t="s">
        <v>122</v>
      </c>
      <c r="AQ27" s="124"/>
      <c r="AR27" s="125"/>
      <c r="AS27" s="117">
        <v>24</v>
      </c>
      <c r="AT27" s="121" t="s">
        <v>118</v>
      </c>
      <c r="AU27" s="122"/>
    </row>
    <row r="28" spans="1:47" ht="20.25" customHeight="1">
      <c r="A28" s="117">
        <v>25</v>
      </c>
      <c r="B28" s="121" t="s">
        <v>118</v>
      </c>
      <c r="C28" s="122"/>
      <c r="D28" s="125"/>
      <c r="E28" s="117">
        <v>25</v>
      </c>
      <c r="F28" s="118" t="s">
        <v>122</v>
      </c>
      <c r="G28" s="128"/>
      <c r="H28" s="125"/>
      <c r="I28" s="117">
        <v>25</v>
      </c>
      <c r="J28" s="121" t="s">
        <v>116</v>
      </c>
      <c r="K28" s="122"/>
      <c r="L28" s="125"/>
      <c r="M28" s="117">
        <v>25</v>
      </c>
      <c r="N28" s="121" t="s">
        <v>118</v>
      </c>
      <c r="O28" s="122"/>
      <c r="P28" s="125"/>
      <c r="Q28" s="117">
        <v>25</v>
      </c>
      <c r="R28" s="118" t="s">
        <v>122</v>
      </c>
      <c r="S28" s="124"/>
      <c r="T28" s="125"/>
      <c r="U28" s="117">
        <v>25</v>
      </c>
      <c r="V28" s="121" t="s">
        <v>118</v>
      </c>
      <c r="W28" s="122"/>
      <c r="X28" s="125"/>
      <c r="Y28" s="117">
        <v>25</v>
      </c>
      <c r="Z28" s="121" t="s">
        <v>118</v>
      </c>
      <c r="AA28" s="122"/>
      <c r="AB28" s="125"/>
      <c r="AC28" s="117">
        <v>25</v>
      </c>
      <c r="AD28" s="118" t="s">
        <v>122</v>
      </c>
      <c r="AE28" s="124"/>
      <c r="AF28" s="125"/>
      <c r="AG28" s="117">
        <v>25</v>
      </c>
      <c r="AH28" s="121" t="s">
        <v>121</v>
      </c>
      <c r="AI28" s="122"/>
      <c r="AJ28" s="125"/>
      <c r="AK28" s="117">
        <v>25</v>
      </c>
      <c r="AL28" s="121" t="s">
        <v>119</v>
      </c>
      <c r="AM28" s="122"/>
      <c r="AN28" s="125"/>
      <c r="AO28" s="117">
        <v>25</v>
      </c>
      <c r="AP28" s="121" t="s">
        <v>116</v>
      </c>
      <c r="AQ28" s="122"/>
      <c r="AR28" s="125"/>
      <c r="AS28" s="117">
        <v>25</v>
      </c>
      <c r="AT28" s="131" t="s">
        <v>121</v>
      </c>
      <c r="AU28" s="119" t="s">
        <v>142</v>
      </c>
    </row>
    <row r="29" spans="1:47" ht="20.25" customHeight="1">
      <c r="A29" s="117">
        <v>26</v>
      </c>
      <c r="B29" s="121" t="s">
        <v>119</v>
      </c>
      <c r="C29" s="122"/>
      <c r="D29" s="125"/>
      <c r="E29" s="117">
        <v>26</v>
      </c>
      <c r="F29" s="121" t="s">
        <v>116</v>
      </c>
      <c r="G29" s="122"/>
      <c r="H29" s="125"/>
      <c r="I29" s="117">
        <v>26</v>
      </c>
      <c r="J29" s="121" t="s">
        <v>118</v>
      </c>
      <c r="K29" s="122"/>
      <c r="L29" s="125"/>
      <c r="M29" s="117">
        <v>26</v>
      </c>
      <c r="N29" s="121" t="s">
        <v>119</v>
      </c>
      <c r="O29" s="122"/>
      <c r="P29" s="125"/>
      <c r="Q29" s="117">
        <v>26</v>
      </c>
      <c r="R29" s="118" t="s">
        <v>122</v>
      </c>
      <c r="S29" s="128"/>
      <c r="T29" s="125"/>
      <c r="U29" s="117">
        <v>26</v>
      </c>
      <c r="V29" s="121" t="s">
        <v>121</v>
      </c>
      <c r="W29" s="122"/>
      <c r="X29" s="125"/>
      <c r="Y29" s="117">
        <v>26</v>
      </c>
      <c r="Z29" s="121" t="s">
        <v>119</v>
      </c>
      <c r="AA29" s="122"/>
      <c r="AB29" s="125"/>
      <c r="AC29" s="117">
        <v>26</v>
      </c>
      <c r="AD29" s="121" t="s">
        <v>116</v>
      </c>
      <c r="AE29" s="122"/>
      <c r="AF29" s="125"/>
      <c r="AG29" s="117">
        <v>26</v>
      </c>
      <c r="AH29" s="121" t="s">
        <v>118</v>
      </c>
      <c r="AI29" s="122"/>
      <c r="AJ29" s="125"/>
      <c r="AK29" s="117">
        <v>26</v>
      </c>
      <c r="AL29" s="118" t="s">
        <v>122</v>
      </c>
      <c r="AM29" s="124"/>
      <c r="AN29" s="125"/>
      <c r="AO29" s="117">
        <v>26</v>
      </c>
      <c r="AP29" s="121" t="s">
        <v>118</v>
      </c>
      <c r="AQ29" s="122"/>
      <c r="AR29" s="125"/>
      <c r="AS29" s="117">
        <v>26</v>
      </c>
      <c r="AT29" s="118" t="s">
        <v>118</v>
      </c>
      <c r="AU29" s="119" t="s">
        <v>143</v>
      </c>
    </row>
    <row r="30" spans="1:47" ht="21.75" customHeight="1">
      <c r="A30" s="117">
        <v>27</v>
      </c>
      <c r="B30" s="118" t="s">
        <v>122</v>
      </c>
      <c r="C30" s="124"/>
      <c r="D30" s="125"/>
      <c r="E30" s="117">
        <v>27</v>
      </c>
      <c r="F30" s="121" t="s">
        <v>118</v>
      </c>
      <c r="G30" s="122"/>
      <c r="H30" s="125"/>
      <c r="I30" s="117">
        <v>27</v>
      </c>
      <c r="J30" s="121" t="s">
        <v>121</v>
      </c>
      <c r="K30" s="122"/>
      <c r="L30" s="125"/>
      <c r="M30" s="117">
        <v>27</v>
      </c>
      <c r="N30" s="118" t="s">
        <v>122</v>
      </c>
      <c r="O30" s="124"/>
      <c r="P30" s="125"/>
      <c r="Q30" s="117">
        <v>27</v>
      </c>
      <c r="R30" s="129" t="s">
        <v>116</v>
      </c>
      <c r="S30" s="122"/>
      <c r="T30" s="125"/>
      <c r="U30" s="117">
        <v>27</v>
      </c>
      <c r="V30" s="121" t="s">
        <v>118</v>
      </c>
      <c r="W30" s="122"/>
      <c r="X30" s="125"/>
      <c r="Y30" s="117">
        <v>27</v>
      </c>
      <c r="Z30" s="118" t="s">
        <v>122</v>
      </c>
      <c r="AA30" s="124"/>
      <c r="AB30" s="125"/>
      <c r="AC30" s="117">
        <v>27</v>
      </c>
      <c r="AD30" s="121" t="s">
        <v>118</v>
      </c>
      <c r="AE30" s="122"/>
      <c r="AF30" s="125"/>
      <c r="AG30" s="117">
        <v>27</v>
      </c>
      <c r="AH30" s="121" t="s">
        <v>119</v>
      </c>
      <c r="AI30" s="122"/>
      <c r="AJ30" s="125"/>
      <c r="AK30" s="117">
        <v>27</v>
      </c>
      <c r="AL30" s="118" t="s">
        <v>122</v>
      </c>
      <c r="AM30" s="124"/>
      <c r="AN30" s="125"/>
      <c r="AO30" s="117">
        <v>27</v>
      </c>
      <c r="AP30" s="121" t="s">
        <v>121</v>
      </c>
      <c r="AQ30" s="122"/>
      <c r="AR30" s="125"/>
      <c r="AS30" s="117">
        <v>27</v>
      </c>
      <c r="AT30" s="118" t="s">
        <v>119</v>
      </c>
      <c r="AU30" s="119" t="s">
        <v>144</v>
      </c>
    </row>
    <row r="31" spans="1:47" ht="20.25" customHeight="1">
      <c r="A31" s="117">
        <v>28</v>
      </c>
      <c r="B31" s="118" t="s">
        <v>122</v>
      </c>
      <c r="C31" s="128"/>
      <c r="D31" s="120"/>
      <c r="E31" s="117">
        <v>28</v>
      </c>
      <c r="F31" s="121" t="s">
        <v>121</v>
      </c>
      <c r="G31" s="122"/>
      <c r="H31" s="120"/>
      <c r="I31" s="117">
        <v>28</v>
      </c>
      <c r="J31" s="121" t="s">
        <v>118</v>
      </c>
      <c r="K31" s="122"/>
      <c r="L31" s="120"/>
      <c r="M31" s="117">
        <v>28</v>
      </c>
      <c r="N31" s="118" t="s">
        <v>122</v>
      </c>
      <c r="O31" s="124"/>
      <c r="P31" s="120"/>
      <c r="Q31" s="117">
        <v>28</v>
      </c>
      <c r="R31" s="121" t="s">
        <v>118</v>
      </c>
      <c r="S31" s="122"/>
      <c r="T31" s="120"/>
      <c r="U31" s="117">
        <v>28</v>
      </c>
      <c r="V31" s="121" t="s">
        <v>119</v>
      </c>
      <c r="W31" s="122"/>
      <c r="X31" s="120"/>
      <c r="Y31" s="117">
        <v>28</v>
      </c>
      <c r="Z31" s="118" t="s">
        <v>122</v>
      </c>
      <c r="AA31" s="124"/>
      <c r="AB31" s="120"/>
      <c r="AC31" s="117">
        <v>28</v>
      </c>
      <c r="AD31" s="121" t="s">
        <v>121</v>
      </c>
      <c r="AE31" s="122"/>
      <c r="AF31" s="120"/>
      <c r="AG31" s="117">
        <v>28</v>
      </c>
      <c r="AH31" s="118" t="s">
        <v>122</v>
      </c>
      <c r="AI31" s="124"/>
      <c r="AJ31" s="120"/>
      <c r="AK31" s="117">
        <v>28</v>
      </c>
      <c r="AL31" s="121" t="s">
        <v>116</v>
      </c>
      <c r="AM31" s="122"/>
      <c r="AN31" s="120"/>
      <c r="AO31" s="117">
        <v>28</v>
      </c>
      <c r="AP31" s="126" t="s">
        <v>118</v>
      </c>
      <c r="AQ31" s="132"/>
      <c r="AR31" s="120"/>
      <c r="AS31" s="117">
        <v>28</v>
      </c>
      <c r="AT31" s="118" t="s">
        <v>122</v>
      </c>
      <c r="AU31" s="124"/>
    </row>
    <row r="32" spans="1:47" ht="20.25" customHeight="1">
      <c r="A32" s="117">
        <v>29</v>
      </c>
      <c r="B32" s="121" t="s">
        <v>116</v>
      </c>
      <c r="C32" s="122"/>
      <c r="D32" s="125"/>
      <c r="E32" s="117">
        <v>29</v>
      </c>
      <c r="F32" s="121" t="s">
        <v>118</v>
      </c>
      <c r="G32" s="122"/>
      <c r="H32" s="125"/>
      <c r="I32" s="117">
        <v>29</v>
      </c>
      <c r="J32" s="118" t="s">
        <v>119</v>
      </c>
      <c r="K32" s="119" t="s">
        <v>145</v>
      </c>
      <c r="L32" s="125"/>
      <c r="M32" s="117">
        <v>29</v>
      </c>
      <c r="N32" s="121" t="s">
        <v>116</v>
      </c>
      <c r="O32" s="122"/>
      <c r="P32" s="125"/>
      <c r="Q32" s="117">
        <v>29</v>
      </c>
      <c r="R32" s="121" t="s">
        <v>121</v>
      </c>
      <c r="S32" s="122"/>
      <c r="T32" s="125"/>
      <c r="U32" s="117">
        <v>29</v>
      </c>
      <c r="V32" s="118" t="s">
        <v>122</v>
      </c>
      <c r="W32" s="124"/>
      <c r="X32" s="125"/>
      <c r="Y32" s="117">
        <v>29</v>
      </c>
      <c r="Z32" s="121" t="s">
        <v>116</v>
      </c>
      <c r="AA32" s="122"/>
      <c r="AB32" s="125"/>
      <c r="AC32" s="117">
        <v>29</v>
      </c>
      <c r="AD32" s="121" t="s">
        <v>118</v>
      </c>
      <c r="AE32" s="122"/>
      <c r="AF32" s="125"/>
      <c r="AG32" s="117">
        <v>29</v>
      </c>
      <c r="AH32" s="118" t="s">
        <v>122</v>
      </c>
      <c r="AI32" s="124"/>
      <c r="AJ32" s="125"/>
      <c r="AK32" s="117">
        <v>29</v>
      </c>
      <c r="AL32" s="121" t="s">
        <v>118</v>
      </c>
      <c r="AM32" s="122"/>
      <c r="AN32" s="125"/>
      <c r="AO32" s="117">
        <v>29</v>
      </c>
      <c r="AP32" s="121" t="s">
        <v>119</v>
      </c>
      <c r="AQ32" s="122"/>
      <c r="AR32" s="125"/>
      <c r="AS32" s="117">
        <v>29</v>
      </c>
      <c r="AT32" s="118" t="s">
        <v>122</v>
      </c>
      <c r="AU32" s="124"/>
    </row>
    <row r="33" spans="1:47" ht="20.25" customHeight="1">
      <c r="A33" s="117">
        <v>30</v>
      </c>
      <c r="B33" s="121" t="s">
        <v>118</v>
      </c>
      <c r="C33" s="122"/>
      <c r="D33" s="125"/>
      <c r="E33" s="133"/>
      <c r="F33" s="134"/>
      <c r="G33" s="134"/>
      <c r="H33" s="125"/>
      <c r="I33" s="117">
        <v>30</v>
      </c>
      <c r="J33" s="118" t="s">
        <v>122</v>
      </c>
      <c r="K33" s="124"/>
      <c r="L33" s="125"/>
      <c r="M33" s="117">
        <v>30</v>
      </c>
      <c r="N33" s="121" t="s">
        <v>118</v>
      </c>
      <c r="O33" s="122"/>
      <c r="P33" s="125"/>
      <c r="Q33" s="117">
        <v>30</v>
      </c>
      <c r="R33" s="121" t="s">
        <v>118</v>
      </c>
      <c r="S33" s="122"/>
      <c r="T33" s="125"/>
      <c r="U33" s="117">
        <v>30</v>
      </c>
      <c r="V33" s="118" t="s">
        <v>122</v>
      </c>
      <c r="W33" s="124"/>
      <c r="X33" s="125"/>
      <c r="Y33" s="117">
        <v>30</v>
      </c>
      <c r="Z33" s="121" t="s">
        <v>118</v>
      </c>
      <c r="AA33" s="122"/>
      <c r="AB33" s="125"/>
      <c r="AC33" s="117">
        <v>30</v>
      </c>
      <c r="AD33" s="121" t="s">
        <v>119</v>
      </c>
      <c r="AE33" s="122"/>
      <c r="AF33" s="125"/>
      <c r="AG33" s="117">
        <v>30</v>
      </c>
      <c r="AH33" s="121" t="s">
        <v>116</v>
      </c>
      <c r="AI33" s="122"/>
      <c r="AJ33" s="125"/>
      <c r="AK33" s="117">
        <v>30</v>
      </c>
      <c r="AL33" s="121" t="s">
        <v>121</v>
      </c>
      <c r="AM33" s="122"/>
      <c r="AN33" s="125"/>
      <c r="AO33" s="117">
        <v>30</v>
      </c>
      <c r="AP33" s="118" t="s">
        <v>122</v>
      </c>
      <c r="AQ33" s="124"/>
      <c r="AR33" s="125"/>
      <c r="AS33" s="117">
        <v>30</v>
      </c>
      <c r="AT33" s="121" t="s">
        <v>116</v>
      </c>
      <c r="AU33" s="123" t="s">
        <v>146</v>
      </c>
    </row>
    <row r="34" spans="1:47" ht="20.25" customHeight="1">
      <c r="A34" s="117">
        <v>31</v>
      </c>
      <c r="B34" s="121" t="s">
        <v>121</v>
      </c>
      <c r="C34" s="122"/>
      <c r="D34" s="125"/>
      <c r="E34" s="133"/>
      <c r="F34" s="134"/>
      <c r="G34" s="134"/>
      <c r="H34" s="125"/>
      <c r="I34" s="117">
        <v>31</v>
      </c>
      <c r="J34" s="118" t="s">
        <v>122</v>
      </c>
      <c r="K34" s="128"/>
      <c r="L34" s="125"/>
      <c r="M34" s="133"/>
      <c r="N34" s="134"/>
      <c r="O34" s="134"/>
      <c r="P34" s="125"/>
      <c r="Q34" s="117">
        <v>31</v>
      </c>
      <c r="R34" s="121" t="s">
        <v>119</v>
      </c>
      <c r="S34" s="122"/>
      <c r="T34" s="125"/>
      <c r="U34" s="133"/>
      <c r="V34" s="134"/>
      <c r="W34" s="134"/>
      <c r="X34" s="125"/>
      <c r="Y34" s="117">
        <v>31</v>
      </c>
      <c r="Z34" s="121" t="s">
        <v>121</v>
      </c>
      <c r="AA34" s="123" t="s">
        <v>147</v>
      </c>
      <c r="AB34" s="125"/>
      <c r="AC34" s="117">
        <v>31</v>
      </c>
      <c r="AD34" s="121" t="s">
        <v>122</v>
      </c>
      <c r="AE34" s="122"/>
      <c r="AF34" s="125"/>
      <c r="AG34" s="133"/>
      <c r="AH34" s="134"/>
      <c r="AI34" s="134"/>
      <c r="AJ34" s="125"/>
      <c r="AK34" s="117">
        <v>31</v>
      </c>
      <c r="AL34" s="121" t="s">
        <v>118</v>
      </c>
      <c r="AM34" s="122"/>
      <c r="AN34" s="125"/>
      <c r="AO34" s="133"/>
      <c r="AP34" s="134"/>
      <c r="AQ34" s="134"/>
      <c r="AR34" s="125"/>
      <c r="AS34" s="117">
        <v>31</v>
      </c>
      <c r="AT34" s="121" t="s">
        <v>118</v>
      </c>
      <c r="AU34" s="123" t="s">
        <v>146</v>
      </c>
    </row>
    <row r="35" spans="1:47" ht="5.25" customHeight="1">
      <c r="A35" s="285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</row>
    <row r="36" spans="1:47" ht="15">
      <c r="A36" s="135"/>
      <c r="B36" s="135"/>
      <c r="C36" s="135" t="s">
        <v>148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</row>
  </sheetData>
  <mergeCells count="14">
    <mergeCell ref="AK3:AM3"/>
    <mergeCell ref="AO3:AQ3"/>
    <mergeCell ref="AS3:AU3"/>
    <mergeCell ref="A35:AU35"/>
    <mergeCell ref="A1:AU1"/>
    <mergeCell ref="A3:C3"/>
    <mergeCell ref="E3:G3"/>
    <mergeCell ref="I3:K3"/>
    <mergeCell ref="M3:O3"/>
    <mergeCell ref="Q3:S3"/>
    <mergeCell ref="U3:W3"/>
    <mergeCell ref="Y3:AA3"/>
    <mergeCell ref="AC3:AE3"/>
    <mergeCell ref="AG3:AI3"/>
  </mergeCells>
  <printOptions horizontalCentered="1"/>
  <pageMargins left="0" right="0" top="0.98425196850393704" bottom="0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topLeftCell="A10" workbookViewId="0">
      <selection activeCell="AW12" sqref="AW12"/>
    </sheetView>
  </sheetViews>
  <sheetFormatPr defaultColWidth="8.85546875" defaultRowHeight="12.75"/>
  <cols>
    <col min="1" max="1" width="1.140625" style="62" customWidth="1"/>
    <col min="2" max="4" width="8.85546875" style="62"/>
    <col min="5" max="21" width="3.7109375" style="62" customWidth="1"/>
    <col min="22" max="22" width="1.140625" style="62" customWidth="1"/>
    <col min="23" max="256" width="8.85546875" style="62"/>
    <col min="257" max="257" width="1.140625" style="62" customWidth="1"/>
    <col min="258" max="260" width="8.85546875" style="62"/>
    <col min="261" max="277" width="3.7109375" style="62" customWidth="1"/>
    <col min="278" max="278" width="1.140625" style="62" customWidth="1"/>
    <col min="279" max="512" width="8.85546875" style="62"/>
    <col min="513" max="513" width="1.140625" style="62" customWidth="1"/>
    <col min="514" max="516" width="8.85546875" style="62"/>
    <col min="517" max="533" width="3.7109375" style="62" customWidth="1"/>
    <col min="534" max="534" width="1.140625" style="62" customWidth="1"/>
    <col min="535" max="768" width="8.85546875" style="62"/>
    <col min="769" max="769" width="1.140625" style="62" customWidth="1"/>
    <col min="770" max="772" width="8.85546875" style="62"/>
    <col min="773" max="789" width="3.7109375" style="62" customWidth="1"/>
    <col min="790" max="790" width="1.140625" style="62" customWidth="1"/>
    <col min="791" max="1024" width="8.85546875" style="62"/>
    <col min="1025" max="1025" width="1.140625" style="62" customWidth="1"/>
    <col min="1026" max="1028" width="8.85546875" style="62"/>
    <col min="1029" max="1045" width="3.7109375" style="62" customWidth="1"/>
    <col min="1046" max="1046" width="1.140625" style="62" customWidth="1"/>
    <col min="1047" max="1280" width="8.85546875" style="62"/>
    <col min="1281" max="1281" width="1.140625" style="62" customWidth="1"/>
    <col min="1282" max="1284" width="8.85546875" style="62"/>
    <col min="1285" max="1301" width="3.7109375" style="62" customWidth="1"/>
    <col min="1302" max="1302" width="1.140625" style="62" customWidth="1"/>
    <col min="1303" max="1536" width="8.85546875" style="62"/>
    <col min="1537" max="1537" width="1.140625" style="62" customWidth="1"/>
    <col min="1538" max="1540" width="8.85546875" style="62"/>
    <col min="1541" max="1557" width="3.7109375" style="62" customWidth="1"/>
    <col min="1558" max="1558" width="1.140625" style="62" customWidth="1"/>
    <col min="1559" max="1792" width="8.85546875" style="62"/>
    <col min="1793" max="1793" width="1.140625" style="62" customWidth="1"/>
    <col min="1794" max="1796" width="8.85546875" style="62"/>
    <col min="1797" max="1813" width="3.7109375" style="62" customWidth="1"/>
    <col min="1814" max="1814" width="1.140625" style="62" customWidth="1"/>
    <col min="1815" max="2048" width="8.85546875" style="62"/>
    <col min="2049" max="2049" width="1.140625" style="62" customWidth="1"/>
    <col min="2050" max="2052" width="8.85546875" style="62"/>
    <col min="2053" max="2069" width="3.7109375" style="62" customWidth="1"/>
    <col min="2070" max="2070" width="1.140625" style="62" customWidth="1"/>
    <col min="2071" max="2304" width="8.85546875" style="62"/>
    <col min="2305" max="2305" width="1.140625" style="62" customWidth="1"/>
    <col min="2306" max="2308" width="8.85546875" style="62"/>
    <col min="2309" max="2325" width="3.7109375" style="62" customWidth="1"/>
    <col min="2326" max="2326" width="1.140625" style="62" customWidth="1"/>
    <col min="2327" max="2560" width="8.85546875" style="62"/>
    <col min="2561" max="2561" width="1.140625" style="62" customWidth="1"/>
    <col min="2562" max="2564" width="8.85546875" style="62"/>
    <col min="2565" max="2581" width="3.7109375" style="62" customWidth="1"/>
    <col min="2582" max="2582" width="1.140625" style="62" customWidth="1"/>
    <col min="2583" max="2816" width="8.85546875" style="62"/>
    <col min="2817" max="2817" width="1.140625" style="62" customWidth="1"/>
    <col min="2818" max="2820" width="8.85546875" style="62"/>
    <col min="2821" max="2837" width="3.7109375" style="62" customWidth="1"/>
    <col min="2838" max="2838" width="1.140625" style="62" customWidth="1"/>
    <col min="2839" max="3072" width="8.85546875" style="62"/>
    <col min="3073" max="3073" width="1.140625" style="62" customWidth="1"/>
    <col min="3074" max="3076" width="8.85546875" style="62"/>
    <col min="3077" max="3093" width="3.7109375" style="62" customWidth="1"/>
    <col min="3094" max="3094" width="1.140625" style="62" customWidth="1"/>
    <col min="3095" max="3328" width="8.85546875" style="62"/>
    <col min="3329" max="3329" width="1.140625" style="62" customWidth="1"/>
    <col min="3330" max="3332" width="8.85546875" style="62"/>
    <col min="3333" max="3349" width="3.7109375" style="62" customWidth="1"/>
    <col min="3350" max="3350" width="1.140625" style="62" customWidth="1"/>
    <col min="3351" max="3584" width="8.85546875" style="62"/>
    <col min="3585" max="3585" width="1.140625" style="62" customWidth="1"/>
    <col min="3586" max="3588" width="8.85546875" style="62"/>
    <col min="3589" max="3605" width="3.7109375" style="62" customWidth="1"/>
    <col min="3606" max="3606" width="1.140625" style="62" customWidth="1"/>
    <col min="3607" max="3840" width="8.85546875" style="62"/>
    <col min="3841" max="3841" width="1.140625" style="62" customWidth="1"/>
    <col min="3842" max="3844" width="8.85546875" style="62"/>
    <col min="3845" max="3861" width="3.7109375" style="62" customWidth="1"/>
    <col min="3862" max="3862" width="1.140625" style="62" customWidth="1"/>
    <col min="3863" max="4096" width="8.85546875" style="62"/>
    <col min="4097" max="4097" width="1.140625" style="62" customWidth="1"/>
    <col min="4098" max="4100" width="8.85546875" style="62"/>
    <col min="4101" max="4117" width="3.7109375" style="62" customWidth="1"/>
    <col min="4118" max="4118" width="1.140625" style="62" customWidth="1"/>
    <col min="4119" max="4352" width="8.85546875" style="62"/>
    <col min="4353" max="4353" width="1.140625" style="62" customWidth="1"/>
    <col min="4354" max="4356" width="8.85546875" style="62"/>
    <col min="4357" max="4373" width="3.7109375" style="62" customWidth="1"/>
    <col min="4374" max="4374" width="1.140625" style="62" customWidth="1"/>
    <col min="4375" max="4608" width="8.85546875" style="62"/>
    <col min="4609" max="4609" width="1.140625" style="62" customWidth="1"/>
    <col min="4610" max="4612" width="8.85546875" style="62"/>
    <col min="4613" max="4629" width="3.7109375" style="62" customWidth="1"/>
    <col min="4630" max="4630" width="1.140625" style="62" customWidth="1"/>
    <col min="4631" max="4864" width="8.85546875" style="62"/>
    <col min="4865" max="4865" width="1.140625" style="62" customWidth="1"/>
    <col min="4866" max="4868" width="8.85546875" style="62"/>
    <col min="4869" max="4885" width="3.7109375" style="62" customWidth="1"/>
    <col min="4886" max="4886" width="1.140625" style="62" customWidth="1"/>
    <col min="4887" max="5120" width="8.85546875" style="62"/>
    <col min="5121" max="5121" width="1.140625" style="62" customWidth="1"/>
    <col min="5122" max="5124" width="8.85546875" style="62"/>
    <col min="5125" max="5141" width="3.7109375" style="62" customWidth="1"/>
    <col min="5142" max="5142" width="1.140625" style="62" customWidth="1"/>
    <col min="5143" max="5376" width="8.85546875" style="62"/>
    <col min="5377" max="5377" width="1.140625" style="62" customWidth="1"/>
    <col min="5378" max="5380" width="8.85546875" style="62"/>
    <col min="5381" max="5397" width="3.7109375" style="62" customWidth="1"/>
    <col min="5398" max="5398" width="1.140625" style="62" customWidth="1"/>
    <col min="5399" max="5632" width="8.85546875" style="62"/>
    <col min="5633" max="5633" width="1.140625" style="62" customWidth="1"/>
    <col min="5634" max="5636" width="8.85546875" style="62"/>
    <col min="5637" max="5653" width="3.7109375" style="62" customWidth="1"/>
    <col min="5654" max="5654" width="1.140625" style="62" customWidth="1"/>
    <col min="5655" max="5888" width="8.85546875" style="62"/>
    <col min="5889" max="5889" width="1.140625" style="62" customWidth="1"/>
    <col min="5890" max="5892" width="8.85546875" style="62"/>
    <col min="5893" max="5909" width="3.7109375" style="62" customWidth="1"/>
    <col min="5910" max="5910" width="1.140625" style="62" customWidth="1"/>
    <col min="5911" max="6144" width="8.85546875" style="62"/>
    <col min="6145" max="6145" width="1.140625" style="62" customWidth="1"/>
    <col min="6146" max="6148" width="8.85546875" style="62"/>
    <col min="6149" max="6165" width="3.7109375" style="62" customWidth="1"/>
    <col min="6166" max="6166" width="1.140625" style="62" customWidth="1"/>
    <col min="6167" max="6400" width="8.85546875" style="62"/>
    <col min="6401" max="6401" width="1.140625" style="62" customWidth="1"/>
    <col min="6402" max="6404" width="8.85546875" style="62"/>
    <col min="6405" max="6421" width="3.7109375" style="62" customWidth="1"/>
    <col min="6422" max="6422" width="1.140625" style="62" customWidth="1"/>
    <col min="6423" max="6656" width="8.85546875" style="62"/>
    <col min="6657" max="6657" width="1.140625" style="62" customWidth="1"/>
    <col min="6658" max="6660" width="8.85546875" style="62"/>
    <col min="6661" max="6677" width="3.7109375" style="62" customWidth="1"/>
    <col min="6678" max="6678" width="1.140625" style="62" customWidth="1"/>
    <col min="6679" max="6912" width="8.85546875" style="62"/>
    <col min="6913" max="6913" width="1.140625" style="62" customWidth="1"/>
    <col min="6914" max="6916" width="8.85546875" style="62"/>
    <col min="6917" max="6933" width="3.7109375" style="62" customWidth="1"/>
    <col min="6934" max="6934" width="1.140625" style="62" customWidth="1"/>
    <col min="6935" max="7168" width="8.85546875" style="62"/>
    <col min="7169" max="7169" width="1.140625" style="62" customWidth="1"/>
    <col min="7170" max="7172" width="8.85546875" style="62"/>
    <col min="7173" max="7189" width="3.7109375" style="62" customWidth="1"/>
    <col min="7190" max="7190" width="1.140625" style="62" customWidth="1"/>
    <col min="7191" max="7424" width="8.85546875" style="62"/>
    <col min="7425" max="7425" width="1.140625" style="62" customWidth="1"/>
    <col min="7426" max="7428" width="8.85546875" style="62"/>
    <col min="7429" max="7445" width="3.7109375" style="62" customWidth="1"/>
    <col min="7446" max="7446" width="1.140625" style="62" customWidth="1"/>
    <col min="7447" max="7680" width="8.85546875" style="62"/>
    <col min="7681" max="7681" width="1.140625" style="62" customWidth="1"/>
    <col min="7682" max="7684" width="8.85546875" style="62"/>
    <col min="7685" max="7701" width="3.7109375" style="62" customWidth="1"/>
    <col min="7702" max="7702" width="1.140625" style="62" customWidth="1"/>
    <col min="7703" max="7936" width="8.85546875" style="62"/>
    <col min="7937" max="7937" width="1.140625" style="62" customWidth="1"/>
    <col min="7938" max="7940" width="8.85546875" style="62"/>
    <col min="7941" max="7957" width="3.7109375" style="62" customWidth="1"/>
    <col min="7958" max="7958" width="1.140625" style="62" customWidth="1"/>
    <col min="7959" max="8192" width="8.85546875" style="62"/>
    <col min="8193" max="8193" width="1.140625" style="62" customWidth="1"/>
    <col min="8194" max="8196" width="8.85546875" style="62"/>
    <col min="8197" max="8213" width="3.7109375" style="62" customWidth="1"/>
    <col min="8214" max="8214" width="1.140625" style="62" customWidth="1"/>
    <col min="8215" max="8448" width="8.85546875" style="62"/>
    <col min="8449" max="8449" width="1.140625" style="62" customWidth="1"/>
    <col min="8450" max="8452" width="8.85546875" style="62"/>
    <col min="8453" max="8469" width="3.7109375" style="62" customWidth="1"/>
    <col min="8470" max="8470" width="1.140625" style="62" customWidth="1"/>
    <col min="8471" max="8704" width="8.85546875" style="62"/>
    <col min="8705" max="8705" width="1.140625" style="62" customWidth="1"/>
    <col min="8706" max="8708" width="8.85546875" style="62"/>
    <col min="8709" max="8725" width="3.7109375" style="62" customWidth="1"/>
    <col min="8726" max="8726" width="1.140625" style="62" customWidth="1"/>
    <col min="8727" max="8960" width="8.85546875" style="62"/>
    <col min="8961" max="8961" width="1.140625" style="62" customWidth="1"/>
    <col min="8962" max="8964" width="8.85546875" style="62"/>
    <col min="8965" max="8981" width="3.7109375" style="62" customWidth="1"/>
    <col min="8982" max="8982" width="1.140625" style="62" customWidth="1"/>
    <col min="8983" max="9216" width="8.85546875" style="62"/>
    <col min="9217" max="9217" width="1.140625" style="62" customWidth="1"/>
    <col min="9218" max="9220" width="8.85546875" style="62"/>
    <col min="9221" max="9237" width="3.7109375" style="62" customWidth="1"/>
    <col min="9238" max="9238" width="1.140625" style="62" customWidth="1"/>
    <col min="9239" max="9472" width="8.85546875" style="62"/>
    <col min="9473" max="9473" width="1.140625" style="62" customWidth="1"/>
    <col min="9474" max="9476" width="8.85546875" style="62"/>
    <col min="9477" max="9493" width="3.7109375" style="62" customWidth="1"/>
    <col min="9494" max="9494" width="1.140625" style="62" customWidth="1"/>
    <col min="9495" max="9728" width="8.85546875" style="62"/>
    <col min="9729" max="9729" width="1.140625" style="62" customWidth="1"/>
    <col min="9730" max="9732" width="8.85546875" style="62"/>
    <col min="9733" max="9749" width="3.7109375" style="62" customWidth="1"/>
    <col min="9750" max="9750" width="1.140625" style="62" customWidth="1"/>
    <col min="9751" max="9984" width="8.85546875" style="62"/>
    <col min="9985" max="9985" width="1.140625" style="62" customWidth="1"/>
    <col min="9986" max="9988" width="8.85546875" style="62"/>
    <col min="9989" max="10005" width="3.7109375" style="62" customWidth="1"/>
    <col min="10006" max="10006" width="1.140625" style="62" customWidth="1"/>
    <col min="10007" max="10240" width="8.85546875" style="62"/>
    <col min="10241" max="10241" width="1.140625" style="62" customWidth="1"/>
    <col min="10242" max="10244" width="8.85546875" style="62"/>
    <col min="10245" max="10261" width="3.7109375" style="62" customWidth="1"/>
    <col min="10262" max="10262" width="1.140625" style="62" customWidth="1"/>
    <col min="10263" max="10496" width="8.85546875" style="62"/>
    <col min="10497" max="10497" width="1.140625" style="62" customWidth="1"/>
    <col min="10498" max="10500" width="8.85546875" style="62"/>
    <col min="10501" max="10517" width="3.7109375" style="62" customWidth="1"/>
    <col min="10518" max="10518" width="1.140625" style="62" customWidth="1"/>
    <col min="10519" max="10752" width="8.85546875" style="62"/>
    <col min="10753" max="10753" width="1.140625" style="62" customWidth="1"/>
    <col min="10754" max="10756" width="8.85546875" style="62"/>
    <col min="10757" max="10773" width="3.7109375" style="62" customWidth="1"/>
    <col min="10774" max="10774" width="1.140625" style="62" customWidth="1"/>
    <col min="10775" max="11008" width="8.85546875" style="62"/>
    <col min="11009" max="11009" width="1.140625" style="62" customWidth="1"/>
    <col min="11010" max="11012" width="8.85546875" style="62"/>
    <col min="11013" max="11029" width="3.7109375" style="62" customWidth="1"/>
    <col min="11030" max="11030" width="1.140625" style="62" customWidth="1"/>
    <col min="11031" max="11264" width="8.85546875" style="62"/>
    <col min="11265" max="11265" width="1.140625" style="62" customWidth="1"/>
    <col min="11266" max="11268" width="8.85546875" style="62"/>
    <col min="11269" max="11285" width="3.7109375" style="62" customWidth="1"/>
    <col min="11286" max="11286" width="1.140625" style="62" customWidth="1"/>
    <col min="11287" max="11520" width="8.85546875" style="62"/>
    <col min="11521" max="11521" width="1.140625" style="62" customWidth="1"/>
    <col min="11522" max="11524" width="8.85546875" style="62"/>
    <col min="11525" max="11541" width="3.7109375" style="62" customWidth="1"/>
    <col min="11542" max="11542" width="1.140625" style="62" customWidth="1"/>
    <col min="11543" max="11776" width="8.85546875" style="62"/>
    <col min="11777" max="11777" width="1.140625" style="62" customWidth="1"/>
    <col min="11778" max="11780" width="8.85546875" style="62"/>
    <col min="11781" max="11797" width="3.7109375" style="62" customWidth="1"/>
    <col min="11798" max="11798" width="1.140625" style="62" customWidth="1"/>
    <col min="11799" max="12032" width="8.85546875" style="62"/>
    <col min="12033" max="12033" width="1.140625" style="62" customWidth="1"/>
    <col min="12034" max="12036" width="8.85546875" style="62"/>
    <col min="12037" max="12053" width="3.7109375" style="62" customWidth="1"/>
    <col min="12054" max="12054" width="1.140625" style="62" customWidth="1"/>
    <col min="12055" max="12288" width="8.85546875" style="62"/>
    <col min="12289" max="12289" width="1.140625" style="62" customWidth="1"/>
    <col min="12290" max="12292" width="8.85546875" style="62"/>
    <col min="12293" max="12309" width="3.7109375" style="62" customWidth="1"/>
    <col min="12310" max="12310" width="1.140625" style="62" customWidth="1"/>
    <col min="12311" max="12544" width="8.85546875" style="62"/>
    <col min="12545" max="12545" width="1.140625" style="62" customWidth="1"/>
    <col min="12546" max="12548" width="8.85546875" style="62"/>
    <col min="12549" max="12565" width="3.7109375" style="62" customWidth="1"/>
    <col min="12566" max="12566" width="1.140625" style="62" customWidth="1"/>
    <col min="12567" max="12800" width="8.85546875" style="62"/>
    <col min="12801" max="12801" width="1.140625" style="62" customWidth="1"/>
    <col min="12802" max="12804" width="8.85546875" style="62"/>
    <col min="12805" max="12821" width="3.7109375" style="62" customWidth="1"/>
    <col min="12822" max="12822" width="1.140625" style="62" customWidth="1"/>
    <col min="12823" max="13056" width="8.85546875" style="62"/>
    <col min="13057" max="13057" width="1.140625" style="62" customWidth="1"/>
    <col min="13058" max="13060" width="8.85546875" style="62"/>
    <col min="13061" max="13077" width="3.7109375" style="62" customWidth="1"/>
    <col min="13078" max="13078" width="1.140625" style="62" customWidth="1"/>
    <col min="13079" max="13312" width="8.85546875" style="62"/>
    <col min="13313" max="13313" width="1.140625" style="62" customWidth="1"/>
    <col min="13314" max="13316" width="8.85546875" style="62"/>
    <col min="13317" max="13333" width="3.7109375" style="62" customWidth="1"/>
    <col min="13334" max="13334" width="1.140625" style="62" customWidth="1"/>
    <col min="13335" max="13568" width="8.85546875" style="62"/>
    <col min="13569" max="13569" width="1.140625" style="62" customWidth="1"/>
    <col min="13570" max="13572" width="8.85546875" style="62"/>
    <col min="13573" max="13589" width="3.7109375" style="62" customWidth="1"/>
    <col min="13590" max="13590" width="1.140625" style="62" customWidth="1"/>
    <col min="13591" max="13824" width="8.85546875" style="62"/>
    <col min="13825" max="13825" width="1.140625" style="62" customWidth="1"/>
    <col min="13826" max="13828" width="8.85546875" style="62"/>
    <col min="13829" max="13845" width="3.7109375" style="62" customWidth="1"/>
    <col min="13846" max="13846" width="1.140625" style="62" customWidth="1"/>
    <col min="13847" max="14080" width="8.85546875" style="62"/>
    <col min="14081" max="14081" width="1.140625" style="62" customWidth="1"/>
    <col min="14082" max="14084" width="8.85546875" style="62"/>
    <col min="14085" max="14101" width="3.7109375" style="62" customWidth="1"/>
    <col min="14102" max="14102" width="1.140625" style="62" customWidth="1"/>
    <col min="14103" max="14336" width="8.85546875" style="62"/>
    <col min="14337" max="14337" width="1.140625" style="62" customWidth="1"/>
    <col min="14338" max="14340" width="8.85546875" style="62"/>
    <col min="14341" max="14357" width="3.7109375" style="62" customWidth="1"/>
    <col min="14358" max="14358" width="1.140625" style="62" customWidth="1"/>
    <col min="14359" max="14592" width="8.85546875" style="62"/>
    <col min="14593" max="14593" width="1.140625" style="62" customWidth="1"/>
    <col min="14594" max="14596" width="8.85546875" style="62"/>
    <col min="14597" max="14613" width="3.7109375" style="62" customWidth="1"/>
    <col min="14614" max="14614" width="1.140625" style="62" customWidth="1"/>
    <col min="14615" max="14848" width="8.85546875" style="62"/>
    <col min="14849" max="14849" width="1.140625" style="62" customWidth="1"/>
    <col min="14850" max="14852" width="8.85546875" style="62"/>
    <col min="14853" max="14869" width="3.7109375" style="62" customWidth="1"/>
    <col min="14870" max="14870" width="1.140625" style="62" customWidth="1"/>
    <col min="14871" max="15104" width="8.85546875" style="62"/>
    <col min="15105" max="15105" width="1.140625" style="62" customWidth="1"/>
    <col min="15106" max="15108" width="8.85546875" style="62"/>
    <col min="15109" max="15125" width="3.7109375" style="62" customWidth="1"/>
    <col min="15126" max="15126" width="1.140625" style="62" customWidth="1"/>
    <col min="15127" max="15360" width="8.85546875" style="62"/>
    <col min="15361" max="15361" width="1.140625" style="62" customWidth="1"/>
    <col min="15362" max="15364" width="8.85546875" style="62"/>
    <col min="15365" max="15381" width="3.7109375" style="62" customWidth="1"/>
    <col min="15382" max="15382" width="1.140625" style="62" customWidth="1"/>
    <col min="15383" max="15616" width="8.85546875" style="62"/>
    <col min="15617" max="15617" width="1.140625" style="62" customWidth="1"/>
    <col min="15618" max="15620" width="8.85546875" style="62"/>
    <col min="15621" max="15637" width="3.7109375" style="62" customWidth="1"/>
    <col min="15638" max="15638" width="1.140625" style="62" customWidth="1"/>
    <col min="15639" max="15872" width="8.85546875" style="62"/>
    <col min="15873" max="15873" width="1.140625" style="62" customWidth="1"/>
    <col min="15874" max="15876" width="8.85546875" style="62"/>
    <col min="15877" max="15893" width="3.7109375" style="62" customWidth="1"/>
    <col min="15894" max="15894" width="1.140625" style="62" customWidth="1"/>
    <col min="15895" max="16128" width="8.85546875" style="62"/>
    <col min="16129" max="16129" width="1.140625" style="62" customWidth="1"/>
    <col min="16130" max="16132" width="8.85546875" style="62"/>
    <col min="16133" max="16149" width="3.7109375" style="62" customWidth="1"/>
    <col min="16150" max="16150" width="1.140625" style="62" customWidth="1"/>
    <col min="16151" max="16384" width="8.85546875" style="62"/>
  </cols>
  <sheetData>
    <row r="1" spans="1:22">
      <c r="A1" s="290" t="s">
        <v>149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</row>
    <row r="2" spans="1:22" ht="15">
      <c r="A2" s="291" t="s">
        <v>150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</row>
    <row r="3" spans="1:22" ht="9.75" customHeight="1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</row>
    <row r="4" spans="1:22" ht="18">
      <c r="A4" s="292" t="s">
        <v>151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</row>
    <row r="5" spans="1:22">
      <c r="A5" s="293" t="s">
        <v>152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</row>
    <row r="6" spans="1:22">
      <c r="A6" s="289"/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</row>
    <row r="7" spans="1:22">
      <c r="A7" s="289" t="s">
        <v>153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</row>
    <row r="8" spans="1:22">
      <c r="A8" s="289" t="s">
        <v>154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</row>
    <row r="9" spans="1:22">
      <c r="A9" s="289" t="s">
        <v>155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</row>
    <row r="10" spans="1:22">
      <c r="A10" s="289" t="s">
        <v>156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</row>
    <row r="11" spans="1:22">
      <c r="A11" s="295"/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</row>
    <row r="12" spans="1:22">
      <c r="A12" s="296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8"/>
    </row>
    <row r="13" spans="1:22">
      <c r="A13" s="136"/>
      <c r="B13" s="67" t="s">
        <v>157</v>
      </c>
      <c r="C13" s="67"/>
      <c r="D13" s="67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137"/>
    </row>
    <row r="14" spans="1:22" ht="8.25" customHeight="1">
      <c r="A14" s="299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300"/>
    </row>
    <row r="15" spans="1:22">
      <c r="A15" s="136"/>
      <c r="B15" s="67" t="s">
        <v>158</v>
      </c>
      <c r="C15" s="67"/>
      <c r="D15" s="67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137"/>
    </row>
    <row r="16" spans="1:22">
      <c r="A16" s="136"/>
      <c r="B16" s="67"/>
      <c r="C16" s="67"/>
      <c r="D16" s="67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137"/>
    </row>
    <row r="17" spans="1:22">
      <c r="A17" s="136"/>
      <c r="B17" s="67"/>
      <c r="C17" s="67"/>
      <c r="D17" s="67"/>
      <c r="E17" s="301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3"/>
      <c r="V17" s="137"/>
    </row>
    <row r="18" spans="1:22">
      <c r="A18" s="136"/>
      <c r="B18" s="67"/>
      <c r="C18" s="67"/>
      <c r="D18" s="67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137"/>
    </row>
    <row r="19" spans="1:22">
      <c r="A19" s="136"/>
      <c r="B19" s="67"/>
      <c r="C19" s="67"/>
      <c r="D19" s="67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137"/>
    </row>
    <row r="20" spans="1:22" ht="8.25" customHeight="1">
      <c r="A20" s="299"/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300"/>
    </row>
    <row r="21" spans="1:22">
      <c r="A21" s="136"/>
      <c r="B21" s="67" t="s">
        <v>48</v>
      </c>
      <c r="C21" s="67"/>
      <c r="D21" s="67"/>
      <c r="E21" s="138"/>
      <c r="F21" s="138"/>
      <c r="G21" s="138"/>
      <c r="H21" s="138"/>
      <c r="I21" s="138"/>
      <c r="J21" s="138"/>
      <c r="K21" s="138"/>
      <c r="L21" s="138"/>
      <c r="M21" s="67"/>
      <c r="N21" s="67"/>
      <c r="O21" s="67"/>
      <c r="P21" s="67"/>
      <c r="Q21" s="67"/>
      <c r="R21" s="67"/>
      <c r="S21" s="67"/>
      <c r="T21" s="67"/>
      <c r="U21" s="67"/>
      <c r="V21" s="137"/>
    </row>
    <row r="22" spans="1:22">
      <c r="A22" s="304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6"/>
    </row>
    <row r="23" spans="1:22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1"/>
    </row>
    <row r="24" spans="1:22">
      <c r="A24" s="136"/>
      <c r="B24" s="67" t="s">
        <v>159</v>
      </c>
      <c r="C24" s="67"/>
      <c r="D24" s="67"/>
      <c r="E24" s="67"/>
      <c r="F24" s="67"/>
      <c r="G24" s="294"/>
      <c r="H24" s="294"/>
      <c r="I24" s="294"/>
      <c r="J24" s="294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137"/>
    </row>
    <row r="25" spans="1:22" ht="8.25" customHeight="1">
      <c r="A25" s="136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137"/>
    </row>
    <row r="26" spans="1:22">
      <c r="A26" s="136"/>
      <c r="B26" s="67" t="s">
        <v>160</v>
      </c>
      <c r="C26" s="67"/>
      <c r="D26" s="67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137"/>
    </row>
    <row r="27" spans="1:22">
      <c r="A27" s="136"/>
      <c r="B27" s="67" t="s">
        <v>161</v>
      </c>
      <c r="C27" s="67"/>
      <c r="D27" s="67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137"/>
    </row>
    <row r="28" spans="1:22">
      <c r="A28" s="136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137"/>
    </row>
    <row r="29" spans="1:22">
      <c r="A29" s="136"/>
      <c r="B29" s="67" t="s">
        <v>162</v>
      </c>
      <c r="C29" s="67"/>
      <c r="D29" s="67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137"/>
    </row>
    <row r="30" spans="1:22" ht="8.25" customHeight="1">
      <c r="A30" s="13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137"/>
    </row>
    <row r="31" spans="1:22">
      <c r="A31" s="136"/>
      <c r="B31" s="67" t="s">
        <v>163</v>
      </c>
      <c r="C31" s="67"/>
      <c r="D31" s="67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137"/>
    </row>
    <row r="32" spans="1:22">
      <c r="A32" s="136"/>
      <c r="B32" s="67"/>
      <c r="C32" s="67"/>
      <c r="D32" s="67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137"/>
    </row>
    <row r="33" spans="1:22">
      <c r="A33" s="136"/>
      <c r="B33" s="67"/>
      <c r="C33" s="67"/>
      <c r="D33" s="67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137"/>
    </row>
    <row r="34" spans="1:22">
      <c r="A34" s="13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137"/>
    </row>
    <row r="35" spans="1:22">
      <c r="A35" s="136"/>
      <c r="B35" s="67" t="s">
        <v>164</v>
      </c>
      <c r="C35" s="67"/>
      <c r="D35" s="67"/>
      <c r="E35" s="67"/>
      <c r="F35" s="67"/>
      <c r="G35" s="67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7"/>
    </row>
    <row r="36" spans="1:22">
      <c r="A36" s="136"/>
      <c r="B36" s="67"/>
      <c r="C36" s="67"/>
      <c r="D36" s="67"/>
      <c r="E36" s="67"/>
      <c r="F36" s="67"/>
      <c r="G36" s="67"/>
      <c r="H36" s="67"/>
      <c r="I36" s="67"/>
      <c r="J36" s="67"/>
      <c r="K36" s="142" t="s">
        <v>165</v>
      </c>
      <c r="L36" s="142" t="s">
        <v>165</v>
      </c>
      <c r="M36" s="142" t="s">
        <v>166</v>
      </c>
      <c r="N36" s="142" t="s">
        <v>166</v>
      </c>
      <c r="O36" s="142" t="s">
        <v>167</v>
      </c>
      <c r="P36" s="142" t="s">
        <v>167</v>
      </c>
      <c r="Q36" s="142" t="s">
        <v>167</v>
      </c>
      <c r="R36" s="142" t="s">
        <v>167</v>
      </c>
      <c r="S36" s="143"/>
      <c r="T36" s="67"/>
      <c r="U36" s="67"/>
      <c r="V36" s="137"/>
    </row>
    <row r="37" spans="1:22">
      <c r="A37" s="136"/>
      <c r="B37" s="67" t="s">
        <v>168</v>
      </c>
      <c r="C37" s="67"/>
      <c r="D37" s="67"/>
      <c r="E37" s="67"/>
      <c r="F37" s="67"/>
      <c r="G37" s="67"/>
      <c r="H37" s="67"/>
      <c r="I37" s="67"/>
      <c r="J37" s="67"/>
      <c r="K37" s="138"/>
      <c r="L37" s="138"/>
      <c r="M37" s="138"/>
      <c r="N37" s="138"/>
      <c r="O37" s="138"/>
      <c r="P37" s="138"/>
      <c r="Q37" s="138"/>
      <c r="R37" s="138"/>
      <c r="S37" s="67"/>
      <c r="T37" s="67"/>
      <c r="U37" s="67"/>
      <c r="V37" s="137"/>
    </row>
    <row r="38" spans="1:22" ht="8.25" customHeight="1">
      <c r="A38" s="136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137"/>
    </row>
    <row r="39" spans="1:22">
      <c r="A39" s="136"/>
      <c r="B39" s="67" t="s">
        <v>169</v>
      </c>
      <c r="C39" s="67"/>
      <c r="D39" s="67"/>
      <c r="E39" s="67"/>
      <c r="F39" s="67"/>
      <c r="G39" s="67"/>
      <c r="H39" s="67"/>
      <c r="I39" s="67"/>
      <c r="J39" s="67"/>
      <c r="K39" s="294"/>
      <c r="L39" s="294"/>
      <c r="M39" s="67"/>
      <c r="N39" s="67"/>
      <c r="O39" s="67"/>
      <c r="P39" s="67"/>
      <c r="Q39" s="67"/>
      <c r="R39" s="67"/>
      <c r="S39" s="67"/>
      <c r="T39" s="67"/>
      <c r="U39" s="67"/>
      <c r="V39" s="137"/>
    </row>
    <row r="40" spans="1:22" ht="8.25" customHeight="1">
      <c r="A40" s="136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137"/>
    </row>
    <row r="41" spans="1:22">
      <c r="A41" s="136"/>
      <c r="B41" s="67" t="s">
        <v>170</v>
      </c>
      <c r="C41" s="67"/>
      <c r="D41" s="67"/>
      <c r="E41" s="67"/>
      <c r="F41" s="67"/>
      <c r="G41" s="67"/>
      <c r="H41" s="67"/>
      <c r="I41" s="67"/>
      <c r="J41" s="67"/>
      <c r="K41" s="138"/>
      <c r="L41" s="138"/>
      <c r="M41" s="138"/>
      <c r="N41" s="138"/>
      <c r="O41" s="138"/>
      <c r="P41" s="67"/>
      <c r="Q41" s="67"/>
      <c r="R41" s="67"/>
      <c r="S41" s="67"/>
      <c r="T41" s="67"/>
      <c r="U41" s="67"/>
      <c r="V41" s="137"/>
    </row>
    <row r="42" spans="1:22" ht="8.25" customHeight="1">
      <c r="A42" s="13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137"/>
    </row>
    <row r="43" spans="1:22">
      <c r="A43" s="136"/>
      <c r="B43" s="67" t="s">
        <v>171</v>
      </c>
      <c r="C43" s="67"/>
      <c r="D43" s="67"/>
      <c r="E43" s="67"/>
      <c r="F43" s="67"/>
      <c r="G43" s="67"/>
      <c r="H43" s="67"/>
      <c r="I43" s="67"/>
      <c r="J43" s="67"/>
      <c r="K43" s="294"/>
      <c r="L43" s="294"/>
      <c r="M43" s="67"/>
      <c r="N43" s="67"/>
      <c r="O43" s="67"/>
      <c r="P43" s="67"/>
      <c r="Q43" s="67"/>
      <c r="R43" s="67"/>
      <c r="S43" s="67"/>
      <c r="T43" s="67"/>
      <c r="U43" s="67"/>
      <c r="V43" s="137"/>
    </row>
    <row r="44" spans="1:22" ht="8.25" customHeight="1">
      <c r="A44" s="13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137"/>
    </row>
    <row r="45" spans="1:22">
      <c r="A45" s="136"/>
      <c r="B45" s="67" t="s">
        <v>172</v>
      </c>
      <c r="C45" s="67"/>
      <c r="D45" s="67"/>
      <c r="E45" s="67"/>
      <c r="F45" s="67"/>
      <c r="G45" s="67"/>
      <c r="H45" s="67"/>
      <c r="I45" s="67"/>
      <c r="J45" s="67"/>
      <c r="K45" s="294"/>
      <c r="L45" s="294"/>
      <c r="M45" s="67"/>
      <c r="N45" s="67"/>
      <c r="O45" s="67"/>
      <c r="P45" s="67"/>
      <c r="Q45" s="67"/>
      <c r="R45" s="67"/>
      <c r="S45" s="67"/>
      <c r="T45" s="67"/>
      <c r="U45" s="67"/>
      <c r="V45" s="137"/>
    </row>
    <row r="46" spans="1:22">
      <c r="A46" s="136"/>
      <c r="B46" s="67"/>
      <c r="C46" s="67"/>
      <c r="D46" s="67"/>
      <c r="E46" s="67"/>
      <c r="F46" s="67"/>
      <c r="G46" s="67"/>
      <c r="H46" s="67"/>
      <c r="I46" s="67"/>
      <c r="J46" s="67"/>
      <c r="K46" s="142"/>
      <c r="L46" s="142"/>
      <c r="M46" s="142"/>
      <c r="N46" s="142"/>
      <c r="O46" s="142"/>
      <c r="P46" s="142"/>
      <c r="Q46" s="142"/>
      <c r="R46" s="142"/>
      <c r="S46" s="67"/>
      <c r="T46" s="67"/>
      <c r="U46" s="67"/>
      <c r="V46" s="137"/>
    </row>
    <row r="47" spans="1:22">
      <c r="A47" s="136"/>
      <c r="B47" s="67" t="s">
        <v>173</v>
      </c>
      <c r="C47" s="67"/>
      <c r="D47" s="67"/>
      <c r="E47" s="67"/>
      <c r="F47" s="67"/>
      <c r="G47" s="67"/>
      <c r="H47" s="67"/>
      <c r="I47" s="67"/>
      <c r="J47" s="67"/>
      <c r="K47" s="138"/>
      <c r="L47" s="138"/>
      <c r="M47" s="138"/>
      <c r="N47" s="138"/>
      <c r="O47" s="138"/>
      <c r="P47" s="138"/>
      <c r="Q47" s="138"/>
      <c r="R47" s="138"/>
      <c r="S47" s="67"/>
      <c r="T47" s="67"/>
      <c r="U47" s="67"/>
      <c r="V47" s="137"/>
    </row>
    <row r="48" spans="1:22" s="148" customFormat="1">
      <c r="A48" s="144"/>
      <c r="B48" s="145"/>
      <c r="C48" s="145"/>
      <c r="D48" s="145"/>
      <c r="E48" s="145"/>
      <c r="F48" s="145"/>
      <c r="G48" s="145"/>
      <c r="H48" s="145"/>
      <c r="I48" s="145"/>
      <c r="J48" s="145"/>
      <c r="K48" s="146" t="s">
        <v>165</v>
      </c>
      <c r="L48" s="146" t="s">
        <v>165</v>
      </c>
      <c r="M48" s="146" t="s">
        <v>166</v>
      </c>
      <c r="N48" s="146" t="s">
        <v>166</v>
      </c>
      <c r="O48" s="146" t="s">
        <v>167</v>
      </c>
      <c r="P48" s="146" t="s">
        <v>167</v>
      </c>
      <c r="Q48" s="146" t="s">
        <v>167</v>
      </c>
      <c r="R48" s="146" t="s">
        <v>167</v>
      </c>
      <c r="S48" s="145"/>
      <c r="T48" s="145"/>
      <c r="U48" s="145"/>
      <c r="V48" s="147"/>
    </row>
    <row r="49" spans="1:22">
      <c r="A49" s="136"/>
      <c r="B49" s="67" t="s">
        <v>174</v>
      </c>
      <c r="C49" s="67"/>
      <c r="D49" s="67"/>
      <c r="E49" s="67"/>
      <c r="F49" s="67"/>
      <c r="G49" s="67"/>
      <c r="H49" s="67"/>
      <c r="I49" s="67"/>
      <c r="J49" s="67"/>
      <c r="K49" s="138"/>
      <c r="L49" s="138"/>
      <c r="M49" s="138"/>
      <c r="N49" s="138"/>
      <c r="O49" s="138"/>
      <c r="P49" s="138"/>
      <c r="Q49" s="138"/>
      <c r="R49" s="138"/>
      <c r="S49" s="67"/>
      <c r="T49" s="67"/>
      <c r="U49" s="67"/>
      <c r="V49" s="137"/>
    </row>
    <row r="50" spans="1:22" ht="8.25" customHeight="1">
      <c r="A50" s="13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137"/>
    </row>
    <row r="51" spans="1:22">
      <c r="A51" s="13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142" t="s">
        <v>165</v>
      </c>
      <c r="N51" s="142" t="s">
        <v>165</v>
      </c>
      <c r="O51" s="142" t="s">
        <v>166</v>
      </c>
      <c r="P51" s="142" t="s">
        <v>166</v>
      </c>
      <c r="Q51" s="142" t="s">
        <v>167</v>
      </c>
      <c r="R51" s="142" t="s">
        <v>167</v>
      </c>
      <c r="S51" s="142" t="s">
        <v>167</v>
      </c>
      <c r="T51" s="142" t="s">
        <v>167</v>
      </c>
      <c r="U51" s="67"/>
      <c r="V51" s="137"/>
    </row>
    <row r="52" spans="1:22">
      <c r="A52" s="136"/>
      <c r="B52" s="67" t="s">
        <v>175</v>
      </c>
      <c r="C52" s="294"/>
      <c r="D52" s="294"/>
      <c r="E52" s="294"/>
      <c r="F52" s="294"/>
      <c r="G52" s="294"/>
      <c r="H52" s="294"/>
      <c r="I52" s="294"/>
      <c r="J52" s="67"/>
      <c r="K52" s="67" t="s">
        <v>176</v>
      </c>
      <c r="L52" s="67"/>
      <c r="M52" s="138"/>
      <c r="N52" s="138"/>
      <c r="O52" s="138"/>
      <c r="P52" s="138"/>
      <c r="Q52" s="138"/>
      <c r="R52" s="138"/>
      <c r="S52" s="138"/>
      <c r="T52" s="138"/>
      <c r="U52" s="67"/>
      <c r="V52" s="137"/>
    </row>
    <row r="53" spans="1:22">
      <c r="A53" s="136"/>
      <c r="B53" s="67"/>
      <c r="C53" s="294"/>
      <c r="D53" s="294"/>
      <c r="E53" s="294"/>
      <c r="F53" s="294"/>
      <c r="G53" s="294"/>
      <c r="H53" s="294"/>
      <c r="I53" s="294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137"/>
    </row>
    <row r="54" spans="1:22">
      <c r="A54" s="136"/>
      <c r="B54" s="67"/>
      <c r="C54" s="294"/>
      <c r="D54" s="294"/>
      <c r="E54" s="294"/>
      <c r="F54" s="294"/>
      <c r="G54" s="294"/>
      <c r="H54" s="294"/>
      <c r="I54" s="294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137"/>
    </row>
    <row r="55" spans="1:22" ht="8.25" customHeight="1">
      <c r="A55" s="136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137"/>
    </row>
    <row r="56" spans="1:22">
      <c r="A56" s="136"/>
      <c r="B56" s="67" t="s">
        <v>177</v>
      </c>
      <c r="C56" s="67"/>
      <c r="D56" s="67"/>
      <c r="E56" s="67" t="s">
        <v>178</v>
      </c>
      <c r="F56" s="67"/>
      <c r="G56" s="67"/>
      <c r="H56" s="67"/>
      <c r="I56" s="67"/>
      <c r="J56" s="294"/>
      <c r="K56" s="294"/>
      <c r="L56" s="67"/>
      <c r="M56" s="67"/>
      <c r="N56" s="67"/>
      <c r="O56" s="67" t="s">
        <v>179</v>
      </c>
      <c r="P56" s="67"/>
      <c r="Q56" s="67"/>
      <c r="R56" s="67"/>
      <c r="S56" s="87"/>
      <c r="T56" s="294"/>
      <c r="U56" s="294"/>
      <c r="V56" s="137"/>
    </row>
    <row r="57" spans="1:22">
      <c r="A57" s="136"/>
      <c r="B57" s="67"/>
      <c r="C57" s="67"/>
      <c r="D57" s="67"/>
      <c r="E57" s="67" t="s">
        <v>180</v>
      </c>
      <c r="F57" s="67"/>
      <c r="G57" s="67"/>
      <c r="H57" s="67"/>
      <c r="I57" s="67"/>
      <c r="J57" s="307"/>
      <c r="K57" s="307"/>
      <c r="L57" s="67"/>
      <c r="M57" s="67"/>
      <c r="N57" s="67"/>
      <c r="O57" s="67" t="s">
        <v>181</v>
      </c>
      <c r="P57" s="67"/>
      <c r="Q57" s="67"/>
      <c r="R57" s="67"/>
      <c r="S57" s="87"/>
      <c r="T57" s="307"/>
      <c r="U57" s="307"/>
      <c r="V57" s="137"/>
    </row>
    <row r="58" spans="1:22">
      <c r="A58" s="136"/>
      <c r="B58" s="67"/>
      <c r="C58" s="67"/>
      <c r="D58" s="67"/>
      <c r="E58" s="67" t="s">
        <v>182</v>
      </c>
      <c r="F58" s="67"/>
      <c r="G58" s="67"/>
      <c r="H58" s="67"/>
      <c r="I58" s="67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137"/>
    </row>
    <row r="59" spans="1:22">
      <c r="A59" s="149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1"/>
    </row>
    <row r="60" spans="1:22">
      <c r="A60" s="139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1"/>
    </row>
    <row r="61" spans="1:22" ht="15">
      <c r="A61" s="136"/>
      <c r="B61" s="152" t="s">
        <v>183</v>
      </c>
      <c r="C61" s="67"/>
      <c r="D61" s="67" t="s">
        <v>184</v>
      </c>
      <c r="E61" s="67"/>
      <c r="F61" s="67"/>
      <c r="G61" s="67"/>
      <c r="H61" s="67"/>
      <c r="I61" s="294"/>
      <c r="J61" s="294"/>
      <c r="K61" s="294"/>
      <c r="L61" s="294"/>
      <c r="M61" s="294"/>
      <c r="N61" s="294"/>
      <c r="O61" s="67"/>
      <c r="P61" s="67"/>
      <c r="Q61" s="67"/>
      <c r="R61" s="87"/>
      <c r="S61" s="87"/>
      <c r="T61" s="87"/>
      <c r="U61" s="87"/>
      <c r="V61" s="137"/>
    </row>
    <row r="62" spans="1:22" ht="7.5" customHeight="1">
      <c r="A62" s="136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87"/>
      <c r="S62" s="87"/>
      <c r="T62" s="87"/>
      <c r="U62" s="87"/>
      <c r="V62" s="137"/>
    </row>
    <row r="63" spans="1:22">
      <c r="A63" s="136"/>
      <c r="B63" s="67"/>
      <c r="C63" s="67"/>
      <c r="D63" s="67" t="s">
        <v>185</v>
      </c>
      <c r="E63" s="67"/>
      <c r="F63" s="67"/>
      <c r="G63" s="67"/>
      <c r="H63" s="67"/>
      <c r="I63" s="294"/>
      <c r="J63" s="294"/>
      <c r="K63" s="294"/>
      <c r="L63" s="294"/>
      <c r="M63" s="294"/>
      <c r="N63" s="294"/>
      <c r="O63" s="67"/>
      <c r="P63" s="67"/>
      <c r="Q63" s="67"/>
      <c r="R63" s="87"/>
      <c r="S63" s="87"/>
      <c r="T63" s="87"/>
      <c r="U63" s="87"/>
      <c r="V63" s="137"/>
    </row>
    <row r="64" spans="1:22" ht="7.5" customHeight="1">
      <c r="A64" s="136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87"/>
      <c r="S64" s="87"/>
      <c r="T64" s="87"/>
      <c r="U64" s="87"/>
      <c r="V64" s="137"/>
    </row>
    <row r="65" spans="1:22">
      <c r="A65" s="136"/>
      <c r="B65" s="67"/>
      <c r="C65" s="67"/>
      <c r="D65" s="67" t="s">
        <v>186</v>
      </c>
      <c r="E65" s="67"/>
      <c r="F65" s="67"/>
      <c r="G65" s="67"/>
      <c r="H65" s="67"/>
      <c r="I65" s="294"/>
      <c r="J65" s="294"/>
      <c r="K65" s="294"/>
      <c r="L65" s="294"/>
      <c r="M65" s="294"/>
      <c r="N65" s="294"/>
      <c r="O65" s="67"/>
      <c r="P65" s="67"/>
      <c r="Q65" s="67"/>
      <c r="R65" s="87"/>
      <c r="S65" s="87"/>
      <c r="T65" s="87"/>
      <c r="U65" s="87"/>
      <c r="V65" s="137"/>
    </row>
    <row r="66" spans="1:22" ht="7.5" customHeight="1">
      <c r="A66" s="136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137"/>
    </row>
    <row r="67" spans="1:22">
      <c r="A67" s="136"/>
      <c r="B67" s="67"/>
      <c r="C67" s="67"/>
      <c r="D67" s="67" t="s">
        <v>187</v>
      </c>
      <c r="E67" s="67"/>
      <c r="F67" s="67"/>
      <c r="G67" s="67"/>
      <c r="H67" s="67"/>
      <c r="I67" s="294"/>
      <c r="J67" s="294"/>
      <c r="K67" s="294"/>
      <c r="L67" s="294"/>
      <c r="M67" s="294"/>
      <c r="N67" s="294"/>
      <c r="O67" s="67"/>
      <c r="P67" s="67"/>
      <c r="Q67" s="67"/>
      <c r="R67" s="67" t="s">
        <v>188</v>
      </c>
      <c r="S67" s="67"/>
      <c r="T67" s="67"/>
      <c r="U67" s="67"/>
      <c r="V67" s="137"/>
    </row>
    <row r="68" spans="1:22">
      <c r="A68" s="136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137"/>
    </row>
    <row r="69" spans="1:22">
      <c r="A69" s="149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1"/>
    </row>
  </sheetData>
  <mergeCells count="41">
    <mergeCell ref="J58:U58"/>
    <mergeCell ref="I61:N61"/>
    <mergeCell ref="I63:N63"/>
    <mergeCell ref="I65:N65"/>
    <mergeCell ref="I67:N67"/>
    <mergeCell ref="K45:L45"/>
    <mergeCell ref="C52:I54"/>
    <mergeCell ref="J56:K56"/>
    <mergeCell ref="T56:U56"/>
    <mergeCell ref="J57:K57"/>
    <mergeCell ref="T57:U57"/>
    <mergeCell ref="K43:L43"/>
    <mergeCell ref="E19:U19"/>
    <mergeCell ref="A20:V20"/>
    <mergeCell ref="A22:V22"/>
    <mergeCell ref="G24:J24"/>
    <mergeCell ref="E26:U26"/>
    <mergeCell ref="E27:U27"/>
    <mergeCell ref="E29:U29"/>
    <mergeCell ref="E31:U31"/>
    <mergeCell ref="E32:U32"/>
    <mergeCell ref="E33:U33"/>
    <mergeCell ref="K39:L39"/>
    <mergeCell ref="E18:U18"/>
    <mergeCell ref="A7:V7"/>
    <mergeCell ref="A8:V8"/>
    <mergeCell ref="A9:V9"/>
    <mergeCell ref="A10:V10"/>
    <mergeCell ref="A11:V11"/>
    <mergeCell ref="A12:V12"/>
    <mergeCell ref="E13:U13"/>
    <mergeCell ref="A14:V14"/>
    <mergeCell ref="E15:U15"/>
    <mergeCell ref="E16:U16"/>
    <mergeCell ref="E17:U17"/>
    <mergeCell ref="A6:V6"/>
    <mergeCell ref="A1:V1"/>
    <mergeCell ref="A2:V2"/>
    <mergeCell ref="A3:V3"/>
    <mergeCell ref="A4:V4"/>
    <mergeCell ref="A5:V5"/>
  </mergeCells>
  <pageMargins left="0.55118110236220474" right="0.55118110236220474" top="0.39370078740157483" bottom="0.59055118110236227" header="0.31496062992125984" footer="0.31496062992125984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"/>
  <sheetViews>
    <sheetView topLeftCell="A13" workbookViewId="0">
      <selection activeCell="AW12" sqref="AW12"/>
    </sheetView>
  </sheetViews>
  <sheetFormatPr defaultColWidth="8.85546875" defaultRowHeight="12.75"/>
  <cols>
    <col min="1" max="1" width="1.140625" style="62" customWidth="1"/>
    <col min="2" max="4" width="8.85546875" style="62"/>
    <col min="5" max="21" width="3.7109375" style="62" customWidth="1"/>
    <col min="22" max="22" width="1.140625" style="62" customWidth="1"/>
    <col min="23" max="256" width="8.85546875" style="62"/>
    <col min="257" max="257" width="1.140625" style="62" customWidth="1"/>
    <col min="258" max="260" width="8.85546875" style="62"/>
    <col min="261" max="277" width="3.7109375" style="62" customWidth="1"/>
    <col min="278" max="278" width="1.140625" style="62" customWidth="1"/>
    <col min="279" max="512" width="8.85546875" style="62"/>
    <col min="513" max="513" width="1.140625" style="62" customWidth="1"/>
    <col min="514" max="516" width="8.85546875" style="62"/>
    <col min="517" max="533" width="3.7109375" style="62" customWidth="1"/>
    <col min="534" max="534" width="1.140625" style="62" customWidth="1"/>
    <col min="535" max="768" width="8.85546875" style="62"/>
    <col min="769" max="769" width="1.140625" style="62" customWidth="1"/>
    <col min="770" max="772" width="8.85546875" style="62"/>
    <col min="773" max="789" width="3.7109375" style="62" customWidth="1"/>
    <col min="790" max="790" width="1.140625" style="62" customWidth="1"/>
    <col min="791" max="1024" width="8.85546875" style="62"/>
    <col min="1025" max="1025" width="1.140625" style="62" customWidth="1"/>
    <col min="1026" max="1028" width="8.85546875" style="62"/>
    <col min="1029" max="1045" width="3.7109375" style="62" customWidth="1"/>
    <col min="1046" max="1046" width="1.140625" style="62" customWidth="1"/>
    <col min="1047" max="1280" width="8.85546875" style="62"/>
    <col min="1281" max="1281" width="1.140625" style="62" customWidth="1"/>
    <col min="1282" max="1284" width="8.85546875" style="62"/>
    <col min="1285" max="1301" width="3.7109375" style="62" customWidth="1"/>
    <col min="1302" max="1302" width="1.140625" style="62" customWidth="1"/>
    <col min="1303" max="1536" width="8.85546875" style="62"/>
    <col min="1537" max="1537" width="1.140625" style="62" customWidth="1"/>
    <col min="1538" max="1540" width="8.85546875" style="62"/>
    <col min="1541" max="1557" width="3.7109375" style="62" customWidth="1"/>
    <col min="1558" max="1558" width="1.140625" style="62" customWidth="1"/>
    <col min="1559" max="1792" width="8.85546875" style="62"/>
    <col min="1793" max="1793" width="1.140625" style="62" customWidth="1"/>
    <col min="1794" max="1796" width="8.85546875" style="62"/>
    <col min="1797" max="1813" width="3.7109375" style="62" customWidth="1"/>
    <col min="1814" max="1814" width="1.140625" style="62" customWidth="1"/>
    <col min="1815" max="2048" width="8.85546875" style="62"/>
    <col min="2049" max="2049" width="1.140625" style="62" customWidth="1"/>
    <col min="2050" max="2052" width="8.85546875" style="62"/>
    <col min="2053" max="2069" width="3.7109375" style="62" customWidth="1"/>
    <col min="2070" max="2070" width="1.140625" style="62" customWidth="1"/>
    <col min="2071" max="2304" width="8.85546875" style="62"/>
    <col min="2305" max="2305" width="1.140625" style="62" customWidth="1"/>
    <col min="2306" max="2308" width="8.85546875" style="62"/>
    <col min="2309" max="2325" width="3.7109375" style="62" customWidth="1"/>
    <col min="2326" max="2326" width="1.140625" style="62" customWidth="1"/>
    <col min="2327" max="2560" width="8.85546875" style="62"/>
    <col min="2561" max="2561" width="1.140625" style="62" customWidth="1"/>
    <col min="2562" max="2564" width="8.85546875" style="62"/>
    <col min="2565" max="2581" width="3.7109375" style="62" customWidth="1"/>
    <col min="2582" max="2582" width="1.140625" style="62" customWidth="1"/>
    <col min="2583" max="2816" width="8.85546875" style="62"/>
    <col min="2817" max="2817" width="1.140625" style="62" customWidth="1"/>
    <col min="2818" max="2820" width="8.85546875" style="62"/>
    <col min="2821" max="2837" width="3.7109375" style="62" customWidth="1"/>
    <col min="2838" max="2838" width="1.140625" style="62" customWidth="1"/>
    <col min="2839" max="3072" width="8.85546875" style="62"/>
    <col min="3073" max="3073" width="1.140625" style="62" customWidth="1"/>
    <col min="3074" max="3076" width="8.85546875" style="62"/>
    <col min="3077" max="3093" width="3.7109375" style="62" customWidth="1"/>
    <col min="3094" max="3094" width="1.140625" style="62" customWidth="1"/>
    <col min="3095" max="3328" width="8.85546875" style="62"/>
    <col min="3329" max="3329" width="1.140625" style="62" customWidth="1"/>
    <col min="3330" max="3332" width="8.85546875" style="62"/>
    <col min="3333" max="3349" width="3.7109375" style="62" customWidth="1"/>
    <col min="3350" max="3350" width="1.140625" style="62" customWidth="1"/>
    <col min="3351" max="3584" width="8.85546875" style="62"/>
    <col min="3585" max="3585" width="1.140625" style="62" customWidth="1"/>
    <col min="3586" max="3588" width="8.85546875" style="62"/>
    <col min="3589" max="3605" width="3.7109375" style="62" customWidth="1"/>
    <col min="3606" max="3606" width="1.140625" style="62" customWidth="1"/>
    <col min="3607" max="3840" width="8.85546875" style="62"/>
    <col min="3841" max="3841" width="1.140625" style="62" customWidth="1"/>
    <col min="3842" max="3844" width="8.85546875" style="62"/>
    <col min="3845" max="3861" width="3.7109375" style="62" customWidth="1"/>
    <col min="3862" max="3862" width="1.140625" style="62" customWidth="1"/>
    <col min="3863" max="4096" width="8.85546875" style="62"/>
    <col min="4097" max="4097" width="1.140625" style="62" customWidth="1"/>
    <col min="4098" max="4100" width="8.85546875" style="62"/>
    <col min="4101" max="4117" width="3.7109375" style="62" customWidth="1"/>
    <col min="4118" max="4118" width="1.140625" style="62" customWidth="1"/>
    <col min="4119" max="4352" width="8.85546875" style="62"/>
    <col min="4353" max="4353" width="1.140625" style="62" customWidth="1"/>
    <col min="4354" max="4356" width="8.85546875" style="62"/>
    <col min="4357" max="4373" width="3.7109375" style="62" customWidth="1"/>
    <col min="4374" max="4374" width="1.140625" style="62" customWidth="1"/>
    <col min="4375" max="4608" width="8.85546875" style="62"/>
    <col min="4609" max="4609" width="1.140625" style="62" customWidth="1"/>
    <col min="4610" max="4612" width="8.85546875" style="62"/>
    <col min="4613" max="4629" width="3.7109375" style="62" customWidth="1"/>
    <col min="4630" max="4630" width="1.140625" style="62" customWidth="1"/>
    <col min="4631" max="4864" width="8.85546875" style="62"/>
    <col min="4865" max="4865" width="1.140625" style="62" customWidth="1"/>
    <col min="4866" max="4868" width="8.85546875" style="62"/>
    <col min="4869" max="4885" width="3.7109375" style="62" customWidth="1"/>
    <col min="4886" max="4886" width="1.140625" style="62" customWidth="1"/>
    <col min="4887" max="5120" width="8.85546875" style="62"/>
    <col min="5121" max="5121" width="1.140625" style="62" customWidth="1"/>
    <col min="5122" max="5124" width="8.85546875" style="62"/>
    <col min="5125" max="5141" width="3.7109375" style="62" customWidth="1"/>
    <col min="5142" max="5142" width="1.140625" style="62" customWidth="1"/>
    <col min="5143" max="5376" width="8.85546875" style="62"/>
    <col min="5377" max="5377" width="1.140625" style="62" customWidth="1"/>
    <col min="5378" max="5380" width="8.85546875" style="62"/>
    <col min="5381" max="5397" width="3.7109375" style="62" customWidth="1"/>
    <col min="5398" max="5398" width="1.140625" style="62" customWidth="1"/>
    <col min="5399" max="5632" width="8.85546875" style="62"/>
    <col min="5633" max="5633" width="1.140625" style="62" customWidth="1"/>
    <col min="5634" max="5636" width="8.85546875" style="62"/>
    <col min="5637" max="5653" width="3.7109375" style="62" customWidth="1"/>
    <col min="5654" max="5654" width="1.140625" style="62" customWidth="1"/>
    <col min="5655" max="5888" width="8.85546875" style="62"/>
    <col min="5889" max="5889" width="1.140625" style="62" customWidth="1"/>
    <col min="5890" max="5892" width="8.85546875" style="62"/>
    <col min="5893" max="5909" width="3.7109375" style="62" customWidth="1"/>
    <col min="5910" max="5910" width="1.140625" style="62" customWidth="1"/>
    <col min="5911" max="6144" width="8.85546875" style="62"/>
    <col min="6145" max="6145" width="1.140625" style="62" customWidth="1"/>
    <col min="6146" max="6148" width="8.85546875" style="62"/>
    <col min="6149" max="6165" width="3.7109375" style="62" customWidth="1"/>
    <col min="6166" max="6166" width="1.140625" style="62" customWidth="1"/>
    <col min="6167" max="6400" width="8.85546875" style="62"/>
    <col min="6401" max="6401" width="1.140625" style="62" customWidth="1"/>
    <col min="6402" max="6404" width="8.85546875" style="62"/>
    <col min="6405" max="6421" width="3.7109375" style="62" customWidth="1"/>
    <col min="6422" max="6422" width="1.140625" style="62" customWidth="1"/>
    <col min="6423" max="6656" width="8.85546875" style="62"/>
    <col min="6657" max="6657" width="1.140625" style="62" customWidth="1"/>
    <col min="6658" max="6660" width="8.85546875" style="62"/>
    <col min="6661" max="6677" width="3.7109375" style="62" customWidth="1"/>
    <col min="6678" max="6678" width="1.140625" style="62" customWidth="1"/>
    <col min="6679" max="6912" width="8.85546875" style="62"/>
    <col min="6913" max="6913" width="1.140625" style="62" customWidth="1"/>
    <col min="6914" max="6916" width="8.85546875" style="62"/>
    <col min="6917" max="6933" width="3.7109375" style="62" customWidth="1"/>
    <col min="6934" max="6934" width="1.140625" style="62" customWidth="1"/>
    <col min="6935" max="7168" width="8.85546875" style="62"/>
    <col min="7169" max="7169" width="1.140625" style="62" customWidth="1"/>
    <col min="7170" max="7172" width="8.85546875" style="62"/>
    <col min="7173" max="7189" width="3.7109375" style="62" customWidth="1"/>
    <col min="7190" max="7190" width="1.140625" style="62" customWidth="1"/>
    <col min="7191" max="7424" width="8.85546875" style="62"/>
    <col min="7425" max="7425" width="1.140625" style="62" customWidth="1"/>
    <col min="7426" max="7428" width="8.85546875" style="62"/>
    <col min="7429" max="7445" width="3.7109375" style="62" customWidth="1"/>
    <col min="7446" max="7446" width="1.140625" style="62" customWidth="1"/>
    <col min="7447" max="7680" width="8.85546875" style="62"/>
    <col min="7681" max="7681" width="1.140625" style="62" customWidth="1"/>
    <col min="7682" max="7684" width="8.85546875" style="62"/>
    <col min="7685" max="7701" width="3.7109375" style="62" customWidth="1"/>
    <col min="7702" max="7702" width="1.140625" style="62" customWidth="1"/>
    <col min="7703" max="7936" width="8.85546875" style="62"/>
    <col min="7937" max="7937" width="1.140625" style="62" customWidth="1"/>
    <col min="7938" max="7940" width="8.85546875" style="62"/>
    <col min="7941" max="7957" width="3.7109375" style="62" customWidth="1"/>
    <col min="7958" max="7958" width="1.140625" style="62" customWidth="1"/>
    <col min="7959" max="8192" width="8.85546875" style="62"/>
    <col min="8193" max="8193" width="1.140625" style="62" customWidth="1"/>
    <col min="8194" max="8196" width="8.85546875" style="62"/>
    <col min="8197" max="8213" width="3.7109375" style="62" customWidth="1"/>
    <col min="8214" max="8214" width="1.140625" style="62" customWidth="1"/>
    <col min="8215" max="8448" width="8.85546875" style="62"/>
    <col min="8449" max="8449" width="1.140625" style="62" customWidth="1"/>
    <col min="8450" max="8452" width="8.85546875" style="62"/>
    <col min="8453" max="8469" width="3.7109375" style="62" customWidth="1"/>
    <col min="8470" max="8470" width="1.140625" style="62" customWidth="1"/>
    <col min="8471" max="8704" width="8.85546875" style="62"/>
    <col min="8705" max="8705" width="1.140625" style="62" customWidth="1"/>
    <col min="8706" max="8708" width="8.85546875" style="62"/>
    <col min="8709" max="8725" width="3.7109375" style="62" customWidth="1"/>
    <col min="8726" max="8726" width="1.140625" style="62" customWidth="1"/>
    <col min="8727" max="8960" width="8.85546875" style="62"/>
    <col min="8961" max="8961" width="1.140625" style="62" customWidth="1"/>
    <col min="8962" max="8964" width="8.85546875" style="62"/>
    <col min="8965" max="8981" width="3.7109375" style="62" customWidth="1"/>
    <col min="8982" max="8982" width="1.140625" style="62" customWidth="1"/>
    <col min="8983" max="9216" width="8.85546875" style="62"/>
    <col min="9217" max="9217" width="1.140625" style="62" customWidth="1"/>
    <col min="9218" max="9220" width="8.85546875" style="62"/>
    <col min="9221" max="9237" width="3.7109375" style="62" customWidth="1"/>
    <col min="9238" max="9238" width="1.140625" style="62" customWidth="1"/>
    <col min="9239" max="9472" width="8.85546875" style="62"/>
    <col min="9473" max="9473" width="1.140625" style="62" customWidth="1"/>
    <col min="9474" max="9476" width="8.85546875" style="62"/>
    <col min="9477" max="9493" width="3.7109375" style="62" customWidth="1"/>
    <col min="9494" max="9494" width="1.140625" style="62" customWidth="1"/>
    <col min="9495" max="9728" width="8.85546875" style="62"/>
    <col min="9729" max="9729" width="1.140625" style="62" customWidth="1"/>
    <col min="9730" max="9732" width="8.85546875" style="62"/>
    <col min="9733" max="9749" width="3.7109375" style="62" customWidth="1"/>
    <col min="9750" max="9750" width="1.140625" style="62" customWidth="1"/>
    <col min="9751" max="9984" width="8.85546875" style="62"/>
    <col min="9985" max="9985" width="1.140625" style="62" customWidth="1"/>
    <col min="9986" max="9988" width="8.85546875" style="62"/>
    <col min="9989" max="10005" width="3.7109375" style="62" customWidth="1"/>
    <col min="10006" max="10006" width="1.140625" style="62" customWidth="1"/>
    <col min="10007" max="10240" width="8.85546875" style="62"/>
    <col min="10241" max="10241" width="1.140625" style="62" customWidth="1"/>
    <col min="10242" max="10244" width="8.85546875" style="62"/>
    <col min="10245" max="10261" width="3.7109375" style="62" customWidth="1"/>
    <col min="10262" max="10262" width="1.140625" style="62" customWidth="1"/>
    <col min="10263" max="10496" width="8.85546875" style="62"/>
    <col min="10497" max="10497" width="1.140625" style="62" customWidth="1"/>
    <col min="10498" max="10500" width="8.85546875" style="62"/>
    <col min="10501" max="10517" width="3.7109375" style="62" customWidth="1"/>
    <col min="10518" max="10518" width="1.140625" style="62" customWidth="1"/>
    <col min="10519" max="10752" width="8.85546875" style="62"/>
    <col min="10753" max="10753" width="1.140625" style="62" customWidth="1"/>
    <col min="10754" max="10756" width="8.85546875" style="62"/>
    <col min="10757" max="10773" width="3.7109375" style="62" customWidth="1"/>
    <col min="10774" max="10774" width="1.140625" style="62" customWidth="1"/>
    <col min="10775" max="11008" width="8.85546875" style="62"/>
    <col min="11009" max="11009" width="1.140625" style="62" customWidth="1"/>
    <col min="11010" max="11012" width="8.85546875" style="62"/>
    <col min="11013" max="11029" width="3.7109375" style="62" customWidth="1"/>
    <col min="11030" max="11030" width="1.140625" style="62" customWidth="1"/>
    <col min="11031" max="11264" width="8.85546875" style="62"/>
    <col min="11265" max="11265" width="1.140625" style="62" customWidth="1"/>
    <col min="11266" max="11268" width="8.85546875" style="62"/>
    <col min="11269" max="11285" width="3.7109375" style="62" customWidth="1"/>
    <col min="11286" max="11286" width="1.140625" style="62" customWidth="1"/>
    <col min="11287" max="11520" width="8.85546875" style="62"/>
    <col min="11521" max="11521" width="1.140625" style="62" customWidth="1"/>
    <col min="11522" max="11524" width="8.85546875" style="62"/>
    <col min="11525" max="11541" width="3.7109375" style="62" customWidth="1"/>
    <col min="11542" max="11542" width="1.140625" style="62" customWidth="1"/>
    <col min="11543" max="11776" width="8.85546875" style="62"/>
    <col min="11777" max="11777" width="1.140625" style="62" customWidth="1"/>
    <col min="11778" max="11780" width="8.85546875" style="62"/>
    <col min="11781" max="11797" width="3.7109375" style="62" customWidth="1"/>
    <col min="11798" max="11798" width="1.140625" style="62" customWidth="1"/>
    <col min="11799" max="12032" width="8.85546875" style="62"/>
    <col min="12033" max="12033" width="1.140625" style="62" customWidth="1"/>
    <col min="12034" max="12036" width="8.85546875" style="62"/>
    <col min="12037" max="12053" width="3.7109375" style="62" customWidth="1"/>
    <col min="12054" max="12054" width="1.140625" style="62" customWidth="1"/>
    <col min="12055" max="12288" width="8.85546875" style="62"/>
    <col min="12289" max="12289" width="1.140625" style="62" customWidth="1"/>
    <col min="12290" max="12292" width="8.85546875" style="62"/>
    <col min="12293" max="12309" width="3.7109375" style="62" customWidth="1"/>
    <col min="12310" max="12310" width="1.140625" style="62" customWidth="1"/>
    <col min="12311" max="12544" width="8.85546875" style="62"/>
    <col min="12545" max="12545" width="1.140625" style="62" customWidth="1"/>
    <col min="12546" max="12548" width="8.85546875" style="62"/>
    <col min="12549" max="12565" width="3.7109375" style="62" customWidth="1"/>
    <col min="12566" max="12566" width="1.140625" style="62" customWidth="1"/>
    <col min="12567" max="12800" width="8.85546875" style="62"/>
    <col min="12801" max="12801" width="1.140625" style="62" customWidth="1"/>
    <col min="12802" max="12804" width="8.85546875" style="62"/>
    <col min="12805" max="12821" width="3.7109375" style="62" customWidth="1"/>
    <col min="12822" max="12822" width="1.140625" style="62" customWidth="1"/>
    <col min="12823" max="13056" width="8.85546875" style="62"/>
    <col min="13057" max="13057" width="1.140625" style="62" customWidth="1"/>
    <col min="13058" max="13060" width="8.85546875" style="62"/>
    <col min="13061" max="13077" width="3.7109375" style="62" customWidth="1"/>
    <col min="13078" max="13078" width="1.140625" style="62" customWidth="1"/>
    <col min="13079" max="13312" width="8.85546875" style="62"/>
    <col min="13313" max="13313" width="1.140625" style="62" customWidth="1"/>
    <col min="13314" max="13316" width="8.85546875" style="62"/>
    <col min="13317" max="13333" width="3.7109375" style="62" customWidth="1"/>
    <col min="13334" max="13334" width="1.140625" style="62" customWidth="1"/>
    <col min="13335" max="13568" width="8.85546875" style="62"/>
    <col min="13569" max="13569" width="1.140625" style="62" customWidth="1"/>
    <col min="13570" max="13572" width="8.85546875" style="62"/>
    <col min="13573" max="13589" width="3.7109375" style="62" customWidth="1"/>
    <col min="13590" max="13590" width="1.140625" style="62" customWidth="1"/>
    <col min="13591" max="13824" width="8.85546875" style="62"/>
    <col min="13825" max="13825" width="1.140625" style="62" customWidth="1"/>
    <col min="13826" max="13828" width="8.85546875" style="62"/>
    <col min="13829" max="13845" width="3.7109375" style="62" customWidth="1"/>
    <col min="13846" max="13846" width="1.140625" style="62" customWidth="1"/>
    <col min="13847" max="14080" width="8.85546875" style="62"/>
    <col min="14081" max="14081" width="1.140625" style="62" customWidth="1"/>
    <col min="14082" max="14084" width="8.85546875" style="62"/>
    <col min="14085" max="14101" width="3.7109375" style="62" customWidth="1"/>
    <col min="14102" max="14102" width="1.140625" style="62" customWidth="1"/>
    <col min="14103" max="14336" width="8.85546875" style="62"/>
    <col min="14337" max="14337" width="1.140625" style="62" customWidth="1"/>
    <col min="14338" max="14340" width="8.85546875" style="62"/>
    <col min="14341" max="14357" width="3.7109375" style="62" customWidth="1"/>
    <col min="14358" max="14358" width="1.140625" style="62" customWidth="1"/>
    <col min="14359" max="14592" width="8.85546875" style="62"/>
    <col min="14593" max="14593" width="1.140625" style="62" customWidth="1"/>
    <col min="14594" max="14596" width="8.85546875" style="62"/>
    <col min="14597" max="14613" width="3.7109375" style="62" customWidth="1"/>
    <col min="14614" max="14614" width="1.140625" style="62" customWidth="1"/>
    <col min="14615" max="14848" width="8.85546875" style="62"/>
    <col min="14849" max="14849" width="1.140625" style="62" customWidth="1"/>
    <col min="14850" max="14852" width="8.85546875" style="62"/>
    <col min="14853" max="14869" width="3.7109375" style="62" customWidth="1"/>
    <col min="14870" max="14870" width="1.140625" style="62" customWidth="1"/>
    <col min="14871" max="15104" width="8.85546875" style="62"/>
    <col min="15105" max="15105" width="1.140625" style="62" customWidth="1"/>
    <col min="15106" max="15108" width="8.85546875" style="62"/>
    <col min="15109" max="15125" width="3.7109375" style="62" customWidth="1"/>
    <col min="15126" max="15126" width="1.140625" style="62" customWidth="1"/>
    <col min="15127" max="15360" width="8.85546875" style="62"/>
    <col min="15361" max="15361" width="1.140625" style="62" customWidth="1"/>
    <col min="15362" max="15364" width="8.85546875" style="62"/>
    <col min="15365" max="15381" width="3.7109375" style="62" customWidth="1"/>
    <col min="15382" max="15382" width="1.140625" style="62" customWidth="1"/>
    <col min="15383" max="15616" width="8.85546875" style="62"/>
    <col min="15617" max="15617" width="1.140625" style="62" customWidth="1"/>
    <col min="15618" max="15620" width="8.85546875" style="62"/>
    <col min="15621" max="15637" width="3.7109375" style="62" customWidth="1"/>
    <col min="15638" max="15638" width="1.140625" style="62" customWidth="1"/>
    <col min="15639" max="15872" width="8.85546875" style="62"/>
    <col min="15873" max="15873" width="1.140625" style="62" customWidth="1"/>
    <col min="15874" max="15876" width="8.85546875" style="62"/>
    <col min="15877" max="15893" width="3.7109375" style="62" customWidth="1"/>
    <col min="15894" max="15894" width="1.140625" style="62" customWidth="1"/>
    <col min="15895" max="16128" width="8.85546875" style="62"/>
    <col min="16129" max="16129" width="1.140625" style="62" customWidth="1"/>
    <col min="16130" max="16132" width="8.85546875" style="62"/>
    <col min="16133" max="16149" width="3.7109375" style="62" customWidth="1"/>
    <col min="16150" max="16150" width="1.140625" style="62" customWidth="1"/>
    <col min="16151" max="16384" width="8.85546875" style="62"/>
  </cols>
  <sheetData>
    <row r="1" spans="1:22">
      <c r="A1" s="290" t="s">
        <v>189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</row>
    <row r="2" spans="1:22" ht="15">
      <c r="A2" s="291" t="s">
        <v>150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</row>
    <row r="3" spans="1:22" ht="9.75" customHeight="1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</row>
    <row r="4" spans="1:22" ht="18">
      <c r="A4" s="292" t="s">
        <v>190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</row>
    <row r="5" spans="1:22" ht="18">
      <c r="A5" s="292" t="s">
        <v>191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</row>
    <row r="6" spans="1:22">
      <c r="A6" s="293" t="s">
        <v>152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</row>
    <row r="7" spans="1:22">
      <c r="A7" s="293" t="s">
        <v>192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</row>
    <row r="8" spans="1:22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</row>
    <row r="9" spans="1:22">
      <c r="A9" s="289" t="s">
        <v>193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</row>
    <row r="10" spans="1:22">
      <c r="A10" s="289" t="s">
        <v>194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</row>
    <row r="11" spans="1:22">
      <c r="A11" s="289" t="s">
        <v>195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</row>
    <row r="12" spans="1:22">
      <c r="A12" s="289" t="s">
        <v>196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</row>
    <row r="13" spans="1:2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</row>
    <row r="14" spans="1:22">
      <c r="A14" s="308"/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10"/>
    </row>
    <row r="15" spans="1:22">
      <c r="A15" s="68"/>
      <c r="B15" s="62" t="s">
        <v>157</v>
      </c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86"/>
    </row>
    <row r="16" spans="1:22" ht="8.25" customHeight="1">
      <c r="A16" s="311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312"/>
    </row>
    <row r="17" spans="1:22" ht="8.25" customHeight="1">
      <c r="A17" s="311"/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312"/>
    </row>
    <row r="18" spans="1:22">
      <c r="A18" s="68"/>
      <c r="B18" s="62" t="s">
        <v>48</v>
      </c>
      <c r="E18" s="138"/>
      <c r="F18" s="138"/>
      <c r="G18" s="138"/>
      <c r="H18" s="138"/>
      <c r="I18" s="138"/>
      <c r="J18" s="138"/>
      <c r="K18" s="138"/>
      <c r="L18" s="138"/>
      <c r="V18" s="86"/>
    </row>
    <row r="19" spans="1:22">
      <c r="A19" s="313"/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5"/>
    </row>
    <row r="20" spans="1:22">
      <c r="A20" s="85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4"/>
    </row>
    <row r="21" spans="1:22">
      <c r="A21" s="85"/>
      <c r="B21" s="316" t="s">
        <v>197</v>
      </c>
      <c r="C21" s="316"/>
      <c r="D21" s="316"/>
      <c r="E21" s="316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4"/>
    </row>
    <row r="22" spans="1:22">
      <c r="A22" s="68"/>
      <c r="V22" s="86"/>
    </row>
    <row r="23" spans="1:22">
      <c r="A23" s="68"/>
      <c r="B23" s="62" t="s">
        <v>7</v>
      </c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86"/>
    </row>
    <row r="24" spans="1:22">
      <c r="A24" s="311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312"/>
    </row>
    <row r="25" spans="1:22">
      <c r="A25" s="68"/>
      <c r="B25" s="62" t="s">
        <v>198</v>
      </c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86"/>
    </row>
    <row r="26" spans="1:22">
      <c r="A26" s="68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86"/>
    </row>
    <row r="27" spans="1:22">
      <c r="A27" s="68"/>
      <c r="E27" s="301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3"/>
      <c r="V27" s="86"/>
    </row>
    <row r="28" spans="1:22">
      <c r="A28" s="68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86"/>
    </row>
    <row r="29" spans="1:22">
      <c r="A29" s="68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86"/>
    </row>
    <row r="30" spans="1:22">
      <c r="A30" s="311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312"/>
    </row>
    <row r="31" spans="1:22">
      <c r="A31" s="68"/>
      <c r="B31" s="62" t="s">
        <v>199</v>
      </c>
      <c r="E31" s="317"/>
      <c r="F31" s="318"/>
      <c r="G31" s="318"/>
      <c r="H31" s="318"/>
      <c r="I31" s="318"/>
      <c r="J31" s="318"/>
      <c r="K31" s="318"/>
      <c r="L31" s="319"/>
      <c r="V31" s="86"/>
    </row>
    <row r="32" spans="1:22">
      <c r="A32" s="68"/>
      <c r="V32" s="86"/>
    </row>
    <row r="33" spans="1:22">
      <c r="A33" s="68"/>
      <c r="B33" s="67"/>
      <c r="C33" s="67"/>
      <c r="D33" s="67"/>
      <c r="E33" s="67"/>
      <c r="F33" s="67"/>
      <c r="G33" s="87"/>
      <c r="H33" s="87"/>
      <c r="I33" s="87"/>
      <c r="J33" s="8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86"/>
    </row>
    <row r="34" spans="1:22">
      <c r="A34" s="68"/>
      <c r="B34" s="67" t="s">
        <v>200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86"/>
    </row>
    <row r="35" spans="1:22">
      <c r="A35" s="68"/>
      <c r="B35" s="67"/>
      <c r="C35" s="67"/>
      <c r="D35" s="6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6"/>
    </row>
    <row r="36" spans="1:22">
      <c r="A36" s="68"/>
      <c r="B36" s="67"/>
      <c r="C36" s="67"/>
      <c r="D36" s="320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2"/>
      <c r="V36" s="86"/>
    </row>
    <row r="37" spans="1:22">
      <c r="A37" s="68"/>
      <c r="B37" s="67"/>
      <c r="C37" s="67"/>
      <c r="D37" s="323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5"/>
      <c r="V37" s="86"/>
    </row>
    <row r="38" spans="1:22">
      <c r="A38" s="68"/>
      <c r="B38" s="67"/>
      <c r="C38" s="67"/>
      <c r="D38" s="323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5"/>
      <c r="V38" s="86"/>
    </row>
    <row r="39" spans="1:22" ht="8.25" customHeight="1">
      <c r="A39" s="68"/>
      <c r="B39" s="67"/>
      <c r="C39" s="67"/>
      <c r="D39" s="323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5"/>
      <c r="V39" s="86"/>
    </row>
    <row r="40" spans="1:22">
      <c r="A40" s="68"/>
      <c r="B40" s="67"/>
      <c r="C40" s="67"/>
      <c r="D40" s="323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5"/>
      <c r="V40" s="86"/>
    </row>
    <row r="41" spans="1:22">
      <c r="A41" s="68"/>
      <c r="B41" s="67"/>
      <c r="C41" s="67"/>
      <c r="D41" s="323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5"/>
      <c r="V41" s="86"/>
    </row>
    <row r="42" spans="1:22">
      <c r="A42" s="68"/>
      <c r="B42" s="67"/>
      <c r="C42" s="67"/>
      <c r="D42" s="323"/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5"/>
      <c r="V42" s="86"/>
    </row>
    <row r="43" spans="1:22">
      <c r="A43" s="68"/>
      <c r="B43" s="67"/>
      <c r="C43" s="67"/>
      <c r="D43" s="326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8"/>
      <c r="V43" s="86"/>
    </row>
    <row r="44" spans="1:22">
      <c r="A44" s="68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86"/>
    </row>
    <row r="45" spans="1:22">
      <c r="A45" s="68"/>
      <c r="B45" s="67"/>
      <c r="C45" s="67"/>
      <c r="D45" s="67"/>
      <c r="E45" s="67"/>
      <c r="F45" s="67"/>
      <c r="G45" s="67"/>
      <c r="H45" s="67"/>
      <c r="I45" s="67"/>
      <c r="J45" s="67"/>
      <c r="K45" s="142"/>
      <c r="L45" s="142"/>
      <c r="M45" s="142"/>
      <c r="N45" s="142"/>
      <c r="O45" s="142"/>
      <c r="P45" s="142"/>
      <c r="Q45" s="142"/>
      <c r="R45" s="142"/>
      <c r="S45" s="143"/>
      <c r="T45" s="67"/>
      <c r="U45" s="67"/>
      <c r="V45" s="86"/>
    </row>
    <row r="46" spans="1:22">
      <c r="A46" s="68"/>
      <c r="B46" s="67" t="s">
        <v>201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86"/>
    </row>
    <row r="47" spans="1:22" ht="8.25" customHeight="1">
      <c r="A47" s="68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86"/>
    </row>
    <row r="48" spans="1:22">
      <c r="A48" s="68"/>
      <c r="B48" s="67"/>
      <c r="C48" s="67"/>
      <c r="D48" s="320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2"/>
      <c r="V48" s="86"/>
    </row>
    <row r="49" spans="1:22" ht="8.25" customHeight="1">
      <c r="A49" s="68"/>
      <c r="B49" s="67"/>
      <c r="C49" s="67"/>
      <c r="D49" s="323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25"/>
      <c r="V49" s="86"/>
    </row>
    <row r="50" spans="1:22" ht="13.15" customHeight="1">
      <c r="A50" s="68"/>
      <c r="B50" s="67"/>
      <c r="C50" s="67"/>
      <c r="D50" s="323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5"/>
      <c r="V50" s="86"/>
    </row>
    <row r="51" spans="1:22" ht="8.25" customHeight="1">
      <c r="A51" s="68"/>
      <c r="B51" s="67"/>
      <c r="C51" s="67"/>
      <c r="D51" s="323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5"/>
      <c r="V51" s="86"/>
    </row>
    <row r="52" spans="1:22">
      <c r="A52" s="68"/>
      <c r="B52" s="67"/>
      <c r="C52" s="67"/>
      <c r="D52" s="323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24"/>
      <c r="U52" s="325"/>
      <c r="V52" s="86"/>
    </row>
    <row r="53" spans="1:22" ht="8.25" customHeight="1">
      <c r="A53" s="68"/>
      <c r="B53" s="67"/>
      <c r="C53" s="67"/>
      <c r="D53" s="323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5"/>
      <c r="V53" s="86"/>
    </row>
    <row r="54" spans="1:22">
      <c r="A54" s="68"/>
      <c r="B54" s="67"/>
      <c r="C54" s="67"/>
      <c r="D54" s="323"/>
      <c r="E54" s="324"/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  <c r="T54" s="324"/>
      <c r="U54" s="325"/>
      <c r="V54" s="86"/>
    </row>
    <row r="55" spans="1:22">
      <c r="A55" s="68"/>
      <c r="B55" s="67"/>
      <c r="C55" s="67"/>
      <c r="D55" s="326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8"/>
      <c r="V55" s="86"/>
    </row>
    <row r="56" spans="1:22" ht="13.15" customHeight="1">
      <c r="A56" s="68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86"/>
    </row>
    <row r="57" spans="1:22" s="148" customFormat="1" ht="13.15" customHeight="1">
      <c r="A57" s="154"/>
      <c r="B57" s="145"/>
      <c r="C57" s="145"/>
      <c r="D57" s="155"/>
      <c r="E57" s="145" t="s">
        <v>202</v>
      </c>
      <c r="F57" s="145"/>
      <c r="G57" s="145"/>
      <c r="H57" s="145"/>
      <c r="I57" s="145"/>
      <c r="J57" s="145"/>
      <c r="K57" s="146"/>
      <c r="L57" s="146"/>
      <c r="M57" s="146"/>
      <c r="N57" s="146"/>
      <c r="O57" s="146"/>
      <c r="P57" s="146"/>
      <c r="Q57" s="146"/>
      <c r="R57" s="146"/>
      <c r="S57" s="145"/>
      <c r="T57" s="145"/>
      <c r="U57" s="145"/>
      <c r="V57" s="156"/>
    </row>
    <row r="58" spans="1:22" ht="13.15" customHeight="1">
      <c r="A58" s="68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86"/>
    </row>
    <row r="59" spans="1:22" ht="13.15" customHeight="1">
      <c r="A59" s="68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142"/>
      <c r="N59" s="142"/>
      <c r="O59" s="142"/>
      <c r="P59" s="142"/>
      <c r="Q59" s="142"/>
      <c r="R59" s="142"/>
      <c r="S59" s="142"/>
      <c r="T59" s="142"/>
      <c r="U59" s="67"/>
      <c r="V59" s="86"/>
    </row>
    <row r="60" spans="1:22">
      <c r="A60" s="68"/>
      <c r="B60" s="62" t="s">
        <v>175</v>
      </c>
      <c r="C60" s="294"/>
      <c r="D60" s="294"/>
      <c r="E60" s="294"/>
      <c r="F60" s="294"/>
      <c r="G60" s="294"/>
      <c r="H60" s="294"/>
      <c r="I60" s="294"/>
      <c r="K60" s="62" t="s">
        <v>176</v>
      </c>
      <c r="M60" s="138"/>
      <c r="N60" s="138"/>
      <c r="O60" s="138"/>
      <c r="P60" s="138"/>
      <c r="Q60" s="138"/>
      <c r="R60" s="138"/>
      <c r="S60" s="138"/>
      <c r="T60" s="138"/>
      <c r="V60" s="86"/>
    </row>
    <row r="61" spans="1:22">
      <c r="A61" s="68"/>
      <c r="C61" s="294"/>
      <c r="D61" s="294"/>
      <c r="E61" s="294"/>
      <c r="F61" s="294"/>
      <c r="G61" s="294"/>
      <c r="H61" s="294"/>
      <c r="I61" s="294"/>
      <c r="V61" s="86"/>
    </row>
    <row r="62" spans="1:22">
      <c r="A62" s="68"/>
      <c r="C62" s="294"/>
      <c r="D62" s="294"/>
      <c r="E62" s="294"/>
      <c r="F62" s="294"/>
      <c r="G62" s="294"/>
      <c r="H62" s="294"/>
      <c r="I62" s="294"/>
      <c r="V62" s="86"/>
    </row>
    <row r="63" spans="1:22" ht="8.25" customHeight="1">
      <c r="A63" s="68"/>
      <c r="V63" s="86"/>
    </row>
    <row r="64" spans="1:22">
      <c r="A64" s="68"/>
      <c r="B64" s="62" t="s">
        <v>177</v>
      </c>
      <c r="E64" s="62" t="s">
        <v>178</v>
      </c>
      <c r="J64" s="294"/>
      <c r="K64" s="294"/>
      <c r="O64" s="62" t="s">
        <v>179</v>
      </c>
      <c r="S64" s="87"/>
      <c r="T64" s="294"/>
      <c r="U64" s="294"/>
      <c r="V64" s="86"/>
    </row>
    <row r="65" spans="1:22">
      <c r="A65" s="68"/>
      <c r="E65" s="62" t="s">
        <v>180</v>
      </c>
      <c r="J65" s="307"/>
      <c r="K65" s="307"/>
      <c r="O65" s="62" t="s">
        <v>181</v>
      </c>
      <c r="S65" s="87"/>
      <c r="T65" s="307"/>
      <c r="U65" s="307"/>
      <c r="V65" s="86"/>
    </row>
    <row r="66" spans="1:22">
      <c r="A66" s="68"/>
      <c r="E66" s="62" t="s">
        <v>182</v>
      </c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86"/>
    </row>
    <row r="67" spans="1:22">
      <c r="A67" s="65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99"/>
    </row>
    <row r="68" spans="1:22">
      <c r="V68" s="67"/>
    </row>
    <row r="69" spans="1:22" ht="15">
      <c r="B69" s="157" t="s">
        <v>183</v>
      </c>
      <c r="D69" s="62" t="s">
        <v>184</v>
      </c>
      <c r="I69" s="294"/>
      <c r="J69" s="294"/>
      <c r="K69" s="294"/>
      <c r="L69" s="294"/>
      <c r="M69" s="294"/>
      <c r="N69" s="294"/>
      <c r="O69" s="67"/>
      <c r="P69" s="67"/>
      <c r="R69" s="87"/>
      <c r="S69" s="87"/>
      <c r="T69" s="87"/>
      <c r="U69" s="87"/>
    </row>
    <row r="70" spans="1:22" ht="7.5" customHeight="1">
      <c r="I70" s="67"/>
      <c r="J70" s="67"/>
      <c r="K70" s="67"/>
      <c r="L70" s="67"/>
      <c r="M70" s="67"/>
      <c r="N70" s="67"/>
      <c r="O70" s="67"/>
      <c r="P70" s="67"/>
      <c r="Q70" s="67"/>
      <c r="R70" s="87"/>
      <c r="S70" s="87"/>
      <c r="T70" s="87"/>
      <c r="U70" s="87"/>
    </row>
    <row r="71" spans="1:22">
      <c r="D71" s="62" t="s">
        <v>185</v>
      </c>
      <c r="I71" s="294"/>
      <c r="J71" s="294"/>
      <c r="K71" s="294"/>
      <c r="L71" s="294"/>
      <c r="M71" s="294"/>
      <c r="N71" s="294"/>
      <c r="O71" s="67"/>
      <c r="P71" s="67"/>
      <c r="Q71" s="67"/>
      <c r="R71" s="87"/>
      <c r="S71" s="87"/>
      <c r="T71" s="87"/>
      <c r="U71" s="87"/>
    </row>
    <row r="72" spans="1:22" ht="7.5" customHeight="1">
      <c r="R72" s="87"/>
      <c r="S72" s="87"/>
      <c r="T72" s="87"/>
      <c r="U72" s="87"/>
    </row>
    <row r="73" spans="1:22">
      <c r="D73" s="62" t="s">
        <v>186</v>
      </c>
      <c r="I73" s="294"/>
      <c r="J73" s="294"/>
      <c r="K73" s="294"/>
      <c r="L73" s="294"/>
      <c r="M73" s="294"/>
      <c r="N73" s="294"/>
      <c r="R73" s="87"/>
      <c r="S73" s="87"/>
      <c r="T73" s="87"/>
      <c r="U73" s="87"/>
    </row>
    <row r="74" spans="1:22" ht="7.5" customHeight="1"/>
    <row r="75" spans="1:22">
      <c r="D75" s="62" t="s">
        <v>187</v>
      </c>
      <c r="I75" s="294"/>
      <c r="J75" s="294"/>
      <c r="K75" s="294"/>
      <c r="L75" s="294"/>
      <c r="M75" s="294"/>
      <c r="N75" s="294"/>
      <c r="R75" s="62" t="s">
        <v>188</v>
      </c>
    </row>
  </sheetData>
  <mergeCells count="38">
    <mergeCell ref="I75:N75"/>
    <mergeCell ref="J65:K65"/>
    <mergeCell ref="T65:U65"/>
    <mergeCell ref="J66:U66"/>
    <mergeCell ref="I69:N69"/>
    <mergeCell ref="I71:N71"/>
    <mergeCell ref="I73:N73"/>
    <mergeCell ref="J64:K64"/>
    <mergeCell ref="T64:U64"/>
    <mergeCell ref="A24:V24"/>
    <mergeCell ref="E25:U25"/>
    <mergeCell ref="E26:U26"/>
    <mergeCell ref="E27:U27"/>
    <mergeCell ref="E28:U28"/>
    <mergeCell ref="E29:U29"/>
    <mergeCell ref="A30:V30"/>
    <mergeCell ref="E31:L31"/>
    <mergeCell ref="D36:U43"/>
    <mergeCell ref="D48:U55"/>
    <mergeCell ref="C60:I62"/>
    <mergeCell ref="E23:U23"/>
    <mergeCell ref="A7:V7"/>
    <mergeCell ref="A9:V9"/>
    <mergeCell ref="A10:V10"/>
    <mergeCell ref="A11:V11"/>
    <mergeCell ref="A12:V12"/>
    <mergeCell ref="A14:V14"/>
    <mergeCell ref="E15:U15"/>
    <mergeCell ref="A16:V16"/>
    <mergeCell ref="A17:V17"/>
    <mergeCell ref="A19:V19"/>
    <mergeCell ref="B21:E21"/>
    <mergeCell ref="A6:V6"/>
    <mergeCell ref="A1:V1"/>
    <mergeCell ref="A2:V2"/>
    <mergeCell ref="A3:V3"/>
    <mergeCell ref="A4:V4"/>
    <mergeCell ref="A5:V5"/>
  </mergeCells>
  <pageMargins left="0.7" right="0.7" top="0.75" bottom="0.75" header="0.3" footer="0.3"/>
  <pageSetup paperSize="9" scale="8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4" workbookViewId="0">
      <selection activeCell="AW12" sqref="AW12"/>
    </sheetView>
  </sheetViews>
  <sheetFormatPr defaultColWidth="8.85546875" defaultRowHeight="12.75"/>
  <cols>
    <col min="1" max="1" width="15" style="62" customWidth="1"/>
    <col min="2" max="2" width="9.28515625" style="62" customWidth="1"/>
    <col min="3" max="8" width="8.85546875" style="62"/>
    <col min="9" max="9" width="11.28515625" style="62" customWidth="1"/>
    <col min="10" max="10" width="9.7109375" style="62" customWidth="1"/>
    <col min="11" max="256" width="8.85546875" style="62"/>
    <col min="257" max="257" width="15" style="62" customWidth="1"/>
    <col min="258" max="258" width="9.28515625" style="62" customWidth="1"/>
    <col min="259" max="264" width="8.85546875" style="62"/>
    <col min="265" max="265" width="11.28515625" style="62" customWidth="1"/>
    <col min="266" max="266" width="9.7109375" style="62" customWidth="1"/>
    <col min="267" max="512" width="8.85546875" style="62"/>
    <col min="513" max="513" width="15" style="62" customWidth="1"/>
    <col min="514" max="514" width="9.28515625" style="62" customWidth="1"/>
    <col min="515" max="520" width="8.85546875" style="62"/>
    <col min="521" max="521" width="11.28515625" style="62" customWidth="1"/>
    <col min="522" max="522" width="9.7109375" style="62" customWidth="1"/>
    <col min="523" max="768" width="8.85546875" style="62"/>
    <col min="769" max="769" width="15" style="62" customWidth="1"/>
    <col min="770" max="770" width="9.28515625" style="62" customWidth="1"/>
    <col min="771" max="776" width="8.85546875" style="62"/>
    <col min="777" max="777" width="11.28515625" style="62" customWidth="1"/>
    <col min="778" max="778" width="9.7109375" style="62" customWidth="1"/>
    <col min="779" max="1024" width="8.85546875" style="62"/>
    <col min="1025" max="1025" width="15" style="62" customWidth="1"/>
    <col min="1026" max="1026" width="9.28515625" style="62" customWidth="1"/>
    <col min="1027" max="1032" width="8.85546875" style="62"/>
    <col min="1033" max="1033" width="11.28515625" style="62" customWidth="1"/>
    <col min="1034" max="1034" width="9.7109375" style="62" customWidth="1"/>
    <col min="1035" max="1280" width="8.85546875" style="62"/>
    <col min="1281" max="1281" width="15" style="62" customWidth="1"/>
    <col min="1282" max="1282" width="9.28515625" style="62" customWidth="1"/>
    <col min="1283" max="1288" width="8.85546875" style="62"/>
    <col min="1289" max="1289" width="11.28515625" style="62" customWidth="1"/>
    <col min="1290" max="1290" width="9.7109375" style="62" customWidth="1"/>
    <col min="1291" max="1536" width="8.85546875" style="62"/>
    <col min="1537" max="1537" width="15" style="62" customWidth="1"/>
    <col min="1538" max="1538" width="9.28515625" style="62" customWidth="1"/>
    <col min="1539" max="1544" width="8.85546875" style="62"/>
    <col min="1545" max="1545" width="11.28515625" style="62" customWidth="1"/>
    <col min="1546" max="1546" width="9.7109375" style="62" customWidth="1"/>
    <col min="1547" max="1792" width="8.85546875" style="62"/>
    <col min="1793" max="1793" width="15" style="62" customWidth="1"/>
    <col min="1794" max="1794" width="9.28515625" style="62" customWidth="1"/>
    <col min="1795" max="1800" width="8.85546875" style="62"/>
    <col min="1801" max="1801" width="11.28515625" style="62" customWidth="1"/>
    <col min="1802" max="1802" width="9.7109375" style="62" customWidth="1"/>
    <col min="1803" max="2048" width="8.85546875" style="62"/>
    <col min="2049" max="2049" width="15" style="62" customWidth="1"/>
    <col min="2050" max="2050" width="9.28515625" style="62" customWidth="1"/>
    <col min="2051" max="2056" width="8.85546875" style="62"/>
    <col min="2057" max="2057" width="11.28515625" style="62" customWidth="1"/>
    <col min="2058" max="2058" width="9.7109375" style="62" customWidth="1"/>
    <col min="2059" max="2304" width="8.85546875" style="62"/>
    <col min="2305" max="2305" width="15" style="62" customWidth="1"/>
    <col min="2306" max="2306" width="9.28515625" style="62" customWidth="1"/>
    <col min="2307" max="2312" width="8.85546875" style="62"/>
    <col min="2313" max="2313" width="11.28515625" style="62" customWidth="1"/>
    <col min="2314" max="2314" width="9.7109375" style="62" customWidth="1"/>
    <col min="2315" max="2560" width="8.85546875" style="62"/>
    <col min="2561" max="2561" width="15" style="62" customWidth="1"/>
    <col min="2562" max="2562" width="9.28515625" style="62" customWidth="1"/>
    <col min="2563" max="2568" width="8.85546875" style="62"/>
    <col min="2569" max="2569" width="11.28515625" style="62" customWidth="1"/>
    <col min="2570" max="2570" width="9.7109375" style="62" customWidth="1"/>
    <col min="2571" max="2816" width="8.85546875" style="62"/>
    <col min="2817" max="2817" width="15" style="62" customWidth="1"/>
    <col min="2818" max="2818" width="9.28515625" style="62" customWidth="1"/>
    <col min="2819" max="2824" width="8.85546875" style="62"/>
    <col min="2825" max="2825" width="11.28515625" style="62" customWidth="1"/>
    <col min="2826" max="2826" width="9.7109375" style="62" customWidth="1"/>
    <col min="2827" max="3072" width="8.85546875" style="62"/>
    <col min="3073" max="3073" width="15" style="62" customWidth="1"/>
    <col min="3074" max="3074" width="9.28515625" style="62" customWidth="1"/>
    <col min="3075" max="3080" width="8.85546875" style="62"/>
    <col min="3081" max="3081" width="11.28515625" style="62" customWidth="1"/>
    <col min="3082" max="3082" width="9.7109375" style="62" customWidth="1"/>
    <col min="3083" max="3328" width="8.85546875" style="62"/>
    <col min="3329" max="3329" width="15" style="62" customWidth="1"/>
    <col min="3330" max="3330" width="9.28515625" style="62" customWidth="1"/>
    <col min="3331" max="3336" width="8.85546875" style="62"/>
    <col min="3337" max="3337" width="11.28515625" style="62" customWidth="1"/>
    <col min="3338" max="3338" width="9.7109375" style="62" customWidth="1"/>
    <col min="3339" max="3584" width="8.85546875" style="62"/>
    <col min="3585" max="3585" width="15" style="62" customWidth="1"/>
    <col min="3586" max="3586" width="9.28515625" style="62" customWidth="1"/>
    <col min="3587" max="3592" width="8.85546875" style="62"/>
    <col min="3593" max="3593" width="11.28515625" style="62" customWidth="1"/>
    <col min="3594" max="3594" width="9.7109375" style="62" customWidth="1"/>
    <col min="3595" max="3840" width="8.85546875" style="62"/>
    <col min="3841" max="3841" width="15" style="62" customWidth="1"/>
    <col min="3842" max="3842" width="9.28515625" style="62" customWidth="1"/>
    <col min="3843" max="3848" width="8.85546875" style="62"/>
    <col min="3849" max="3849" width="11.28515625" style="62" customWidth="1"/>
    <col min="3850" max="3850" width="9.7109375" style="62" customWidth="1"/>
    <col min="3851" max="4096" width="8.85546875" style="62"/>
    <col min="4097" max="4097" width="15" style="62" customWidth="1"/>
    <col min="4098" max="4098" width="9.28515625" style="62" customWidth="1"/>
    <col min="4099" max="4104" width="8.85546875" style="62"/>
    <col min="4105" max="4105" width="11.28515625" style="62" customWidth="1"/>
    <col min="4106" max="4106" width="9.7109375" style="62" customWidth="1"/>
    <col min="4107" max="4352" width="8.85546875" style="62"/>
    <col min="4353" max="4353" width="15" style="62" customWidth="1"/>
    <col min="4354" max="4354" width="9.28515625" style="62" customWidth="1"/>
    <col min="4355" max="4360" width="8.85546875" style="62"/>
    <col min="4361" max="4361" width="11.28515625" style="62" customWidth="1"/>
    <col min="4362" max="4362" width="9.7109375" style="62" customWidth="1"/>
    <col min="4363" max="4608" width="8.85546875" style="62"/>
    <col min="4609" max="4609" width="15" style="62" customWidth="1"/>
    <col min="4610" max="4610" width="9.28515625" style="62" customWidth="1"/>
    <col min="4611" max="4616" width="8.85546875" style="62"/>
    <col min="4617" max="4617" width="11.28515625" style="62" customWidth="1"/>
    <col min="4618" max="4618" width="9.7109375" style="62" customWidth="1"/>
    <col min="4619" max="4864" width="8.85546875" style="62"/>
    <col min="4865" max="4865" width="15" style="62" customWidth="1"/>
    <col min="4866" max="4866" width="9.28515625" style="62" customWidth="1"/>
    <col min="4867" max="4872" width="8.85546875" style="62"/>
    <col min="4873" max="4873" width="11.28515625" style="62" customWidth="1"/>
    <col min="4874" max="4874" width="9.7109375" style="62" customWidth="1"/>
    <col min="4875" max="5120" width="8.85546875" style="62"/>
    <col min="5121" max="5121" width="15" style="62" customWidth="1"/>
    <col min="5122" max="5122" width="9.28515625" style="62" customWidth="1"/>
    <col min="5123" max="5128" width="8.85546875" style="62"/>
    <col min="5129" max="5129" width="11.28515625" style="62" customWidth="1"/>
    <col min="5130" max="5130" width="9.7109375" style="62" customWidth="1"/>
    <col min="5131" max="5376" width="8.85546875" style="62"/>
    <col min="5377" max="5377" width="15" style="62" customWidth="1"/>
    <col min="5378" max="5378" width="9.28515625" style="62" customWidth="1"/>
    <col min="5379" max="5384" width="8.85546875" style="62"/>
    <col min="5385" max="5385" width="11.28515625" style="62" customWidth="1"/>
    <col min="5386" max="5386" width="9.7109375" style="62" customWidth="1"/>
    <col min="5387" max="5632" width="8.85546875" style="62"/>
    <col min="5633" max="5633" width="15" style="62" customWidth="1"/>
    <col min="5634" max="5634" width="9.28515625" style="62" customWidth="1"/>
    <col min="5635" max="5640" width="8.85546875" style="62"/>
    <col min="5641" max="5641" width="11.28515625" style="62" customWidth="1"/>
    <col min="5642" max="5642" width="9.7109375" style="62" customWidth="1"/>
    <col min="5643" max="5888" width="8.85546875" style="62"/>
    <col min="5889" max="5889" width="15" style="62" customWidth="1"/>
    <col min="5890" max="5890" width="9.28515625" style="62" customWidth="1"/>
    <col min="5891" max="5896" width="8.85546875" style="62"/>
    <col min="5897" max="5897" width="11.28515625" style="62" customWidth="1"/>
    <col min="5898" max="5898" width="9.7109375" style="62" customWidth="1"/>
    <col min="5899" max="6144" width="8.85546875" style="62"/>
    <col min="6145" max="6145" width="15" style="62" customWidth="1"/>
    <col min="6146" max="6146" width="9.28515625" style="62" customWidth="1"/>
    <col min="6147" max="6152" width="8.85546875" style="62"/>
    <col min="6153" max="6153" width="11.28515625" style="62" customWidth="1"/>
    <col min="6154" max="6154" width="9.7109375" style="62" customWidth="1"/>
    <col min="6155" max="6400" width="8.85546875" style="62"/>
    <col min="6401" max="6401" width="15" style="62" customWidth="1"/>
    <col min="6402" max="6402" width="9.28515625" style="62" customWidth="1"/>
    <col min="6403" max="6408" width="8.85546875" style="62"/>
    <col min="6409" max="6409" width="11.28515625" style="62" customWidth="1"/>
    <col min="6410" max="6410" width="9.7109375" style="62" customWidth="1"/>
    <col min="6411" max="6656" width="8.85546875" style="62"/>
    <col min="6657" max="6657" width="15" style="62" customWidth="1"/>
    <col min="6658" max="6658" width="9.28515625" style="62" customWidth="1"/>
    <col min="6659" max="6664" width="8.85546875" style="62"/>
    <col min="6665" max="6665" width="11.28515625" style="62" customWidth="1"/>
    <col min="6666" max="6666" width="9.7109375" style="62" customWidth="1"/>
    <col min="6667" max="6912" width="8.85546875" style="62"/>
    <col min="6913" max="6913" width="15" style="62" customWidth="1"/>
    <col min="6914" max="6914" width="9.28515625" style="62" customWidth="1"/>
    <col min="6915" max="6920" width="8.85546875" style="62"/>
    <col min="6921" max="6921" width="11.28515625" style="62" customWidth="1"/>
    <col min="6922" max="6922" width="9.7109375" style="62" customWidth="1"/>
    <col min="6923" max="7168" width="8.85546875" style="62"/>
    <col min="7169" max="7169" width="15" style="62" customWidth="1"/>
    <col min="7170" max="7170" width="9.28515625" style="62" customWidth="1"/>
    <col min="7171" max="7176" width="8.85546875" style="62"/>
    <col min="7177" max="7177" width="11.28515625" style="62" customWidth="1"/>
    <col min="7178" max="7178" width="9.7109375" style="62" customWidth="1"/>
    <col min="7179" max="7424" width="8.85546875" style="62"/>
    <col min="7425" max="7425" width="15" style="62" customWidth="1"/>
    <col min="7426" max="7426" width="9.28515625" style="62" customWidth="1"/>
    <col min="7427" max="7432" width="8.85546875" style="62"/>
    <col min="7433" max="7433" width="11.28515625" style="62" customWidth="1"/>
    <col min="7434" max="7434" width="9.7109375" style="62" customWidth="1"/>
    <col min="7435" max="7680" width="8.85546875" style="62"/>
    <col min="7681" max="7681" width="15" style="62" customWidth="1"/>
    <col min="7682" max="7682" width="9.28515625" style="62" customWidth="1"/>
    <col min="7683" max="7688" width="8.85546875" style="62"/>
    <col min="7689" max="7689" width="11.28515625" style="62" customWidth="1"/>
    <col min="7690" max="7690" width="9.7109375" style="62" customWidth="1"/>
    <col min="7691" max="7936" width="8.85546875" style="62"/>
    <col min="7937" max="7937" width="15" style="62" customWidth="1"/>
    <col min="7938" max="7938" width="9.28515625" style="62" customWidth="1"/>
    <col min="7939" max="7944" width="8.85546875" style="62"/>
    <col min="7945" max="7945" width="11.28515625" style="62" customWidth="1"/>
    <col min="7946" max="7946" width="9.7109375" style="62" customWidth="1"/>
    <col min="7947" max="8192" width="8.85546875" style="62"/>
    <col min="8193" max="8193" width="15" style="62" customWidth="1"/>
    <col min="8194" max="8194" width="9.28515625" style="62" customWidth="1"/>
    <col min="8195" max="8200" width="8.85546875" style="62"/>
    <col min="8201" max="8201" width="11.28515625" style="62" customWidth="1"/>
    <col min="8202" max="8202" width="9.7109375" style="62" customWidth="1"/>
    <col min="8203" max="8448" width="8.85546875" style="62"/>
    <col min="8449" max="8449" width="15" style="62" customWidth="1"/>
    <col min="8450" max="8450" width="9.28515625" style="62" customWidth="1"/>
    <col min="8451" max="8456" width="8.85546875" style="62"/>
    <col min="8457" max="8457" width="11.28515625" style="62" customWidth="1"/>
    <col min="8458" max="8458" width="9.7109375" style="62" customWidth="1"/>
    <col min="8459" max="8704" width="8.85546875" style="62"/>
    <col min="8705" max="8705" width="15" style="62" customWidth="1"/>
    <col min="8706" max="8706" width="9.28515625" style="62" customWidth="1"/>
    <col min="8707" max="8712" width="8.85546875" style="62"/>
    <col min="8713" max="8713" width="11.28515625" style="62" customWidth="1"/>
    <col min="8714" max="8714" width="9.7109375" style="62" customWidth="1"/>
    <col min="8715" max="8960" width="8.85546875" style="62"/>
    <col min="8961" max="8961" width="15" style="62" customWidth="1"/>
    <col min="8962" max="8962" width="9.28515625" style="62" customWidth="1"/>
    <col min="8963" max="8968" width="8.85546875" style="62"/>
    <col min="8969" max="8969" width="11.28515625" style="62" customWidth="1"/>
    <col min="8970" max="8970" width="9.7109375" style="62" customWidth="1"/>
    <col min="8971" max="9216" width="8.85546875" style="62"/>
    <col min="9217" max="9217" width="15" style="62" customWidth="1"/>
    <col min="9218" max="9218" width="9.28515625" style="62" customWidth="1"/>
    <col min="9219" max="9224" width="8.85546875" style="62"/>
    <col min="9225" max="9225" width="11.28515625" style="62" customWidth="1"/>
    <col min="9226" max="9226" width="9.7109375" style="62" customWidth="1"/>
    <col min="9227" max="9472" width="8.85546875" style="62"/>
    <col min="9473" max="9473" width="15" style="62" customWidth="1"/>
    <col min="9474" max="9474" width="9.28515625" style="62" customWidth="1"/>
    <col min="9475" max="9480" width="8.85546875" style="62"/>
    <col min="9481" max="9481" width="11.28515625" style="62" customWidth="1"/>
    <col min="9482" max="9482" width="9.7109375" style="62" customWidth="1"/>
    <col min="9483" max="9728" width="8.85546875" style="62"/>
    <col min="9729" max="9729" width="15" style="62" customWidth="1"/>
    <col min="9730" max="9730" width="9.28515625" style="62" customWidth="1"/>
    <col min="9731" max="9736" width="8.85546875" style="62"/>
    <col min="9737" max="9737" width="11.28515625" style="62" customWidth="1"/>
    <col min="9738" max="9738" width="9.7109375" style="62" customWidth="1"/>
    <col min="9739" max="9984" width="8.85546875" style="62"/>
    <col min="9985" max="9985" width="15" style="62" customWidth="1"/>
    <col min="9986" max="9986" width="9.28515625" style="62" customWidth="1"/>
    <col min="9987" max="9992" width="8.85546875" style="62"/>
    <col min="9993" max="9993" width="11.28515625" style="62" customWidth="1"/>
    <col min="9994" max="9994" width="9.7109375" style="62" customWidth="1"/>
    <col min="9995" max="10240" width="8.85546875" style="62"/>
    <col min="10241" max="10241" width="15" style="62" customWidth="1"/>
    <col min="10242" max="10242" width="9.28515625" style="62" customWidth="1"/>
    <col min="10243" max="10248" width="8.85546875" style="62"/>
    <col min="10249" max="10249" width="11.28515625" style="62" customWidth="1"/>
    <col min="10250" max="10250" width="9.7109375" style="62" customWidth="1"/>
    <col min="10251" max="10496" width="8.85546875" style="62"/>
    <col min="10497" max="10497" width="15" style="62" customWidth="1"/>
    <col min="10498" max="10498" width="9.28515625" style="62" customWidth="1"/>
    <col min="10499" max="10504" width="8.85546875" style="62"/>
    <col min="10505" max="10505" width="11.28515625" style="62" customWidth="1"/>
    <col min="10506" max="10506" width="9.7109375" style="62" customWidth="1"/>
    <col min="10507" max="10752" width="8.85546875" style="62"/>
    <col min="10753" max="10753" width="15" style="62" customWidth="1"/>
    <col min="10754" max="10754" width="9.28515625" style="62" customWidth="1"/>
    <col min="10755" max="10760" width="8.85546875" style="62"/>
    <col min="10761" max="10761" width="11.28515625" style="62" customWidth="1"/>
    <col min="10762" max="10762" width="9.7109375" style="62" customWidth="1"/>
    <col min="10763" max="11008" width="8.85546875" style="62"/>
    <col min="11009" max="11009" width="15" style="62" customWidth="1"/>
    <col min="11010" max="11010" width="9.28515625" style="62" customWidth="1"/>
    <col min="11011" max="11016" width="8.85546875" style="62"/>
    <col min="11017" max="11017" width="11.28515625" style="62" customWidth="1"/>
    <col min="11018" max="11018" width="9.7109375" style="62" customWidth="1"/>
    <col min="11019" max="11264" width="8.85546875" style="62"/>
    <col min="11265" max="11265" width="15" style="62" customWidth="1"/>
    <col min="11266" max="11266" width="9.28515625" style="62" customWidth="1"/>
    <col min="11267" max="11272" width="8.85546875" style="62"/>
    <col min="11273" max="11273" width="11.28515625" style="62" customWidth="1"/>
    <col min="11274" max="11274" width="9.7109375" style="62" customWidth="1"/>
    <col min="11275" max="11520" width="8.85546875" style="62"/>
    <col min="11521" max="11521" width="15" style="62" customWidth="1"/>
    <col min="11522" max="11522" width="9.28515625" style="62" customWidth="1"/>
    <col min="11523" max="11528" width="8.85546875" style="62"/>
    <col min="11529" max="11529" width="11.28515625" style="62" customWidth="1"/>
    <col min="11530" max="11530" width="9.7109375" style="62" customWidth="1"/>
    <col min="11531" max="11776" width="8.85546875" style="62"/>
    <col min="11777" max="11777" width="15" style="62" customWidth="1"/>
    <col min="11778" max="11778" width="9.28515625" style="62" customWidth="1"/>
    <col min="11779" max="11784" width="8.85546875" style="62"/>
    <col min="11785" max="11785" width="11.28515625" style="62" customWidth="1"/>
    <col min="11786" max="11786" width="9.7109375" style="62" customWidth="1"/>
    <col min="11787" max="12032" width="8.85546875" style="62"/>
    <col min="12033" max="12033" width="15" style="62" customWidth="1"/>
    <col min="12034" max="12034" width="9.28515625" style="62" customWidth="1"/>
    <col min="12035" max="12040" width="8.85546875" style="62"/>
    <col min="12041" max="12041" width="11.28515625" style="62" customWidth="1"/>
    <col min="12042" max="12042" width="9.7109375" style="62" customWidth="1"/>
    <col min="12043" max="12288" width="8.85546875" style="62"/>
    <col min="12289" max="12289" width="15" style="62" customWidth="1"/>
    <col min="12290" max="12290" width="9.28515625" style="62" customWidth="1"/>
    <col min="12291" max="12296" width="8.85546875" style="62"/>
    <col min="12297" max="12297" width="11.28515625" style="62" customWidth="1"/>
    <col min="12298" max="12298" width="9.7109375" style="62" customWidth="1"/>
    <col min="12299" max="12544" width="8.85546875" style="62"/>
    <col min="12545" max="12545" width="15" style="62" customWidth="1"/>
    <col min="12546" max="12546" width="9.28515625" style="62" customWidth="1"/>
    <col min="12547" max="12552" width="8.85546875" style="62"/>
    <col min="12553" max="12553" width="11.28515625" style="62" customWidth="1"/>
    <col min="12554" max="12554" width="9.7109375" style="62" customWidth="1"/>
    <col min="12555" max="12800" width="8.85546875" style="62"/>
    <col min="12801" max="12801" width="15" style="62" customWidth="1"/>
    <col min="12802" max="12802" width="9.28515625" style="62" customWidth="1"/>
    <col min="12803" max="12808" width="8.85546875" style="62"/>
    <col min="12809" max="12809" width="11.28515625" style="62" customWidth="1"/>
    <col min="12810" max="12810" width="9.7109375" style="62" customWidth="1"/>
    <col min="12811" max="13056" width="8.85546875" style="62"/>
    <col min="13057" max="13057" width="15" style="62" customWidth="1"/>
    <col min="13058" max="13058" width="9.28515625" style="62" customWidth="1"/>
    <col min="13059" max="13064" width="8.85546875" style="62"/>
    <col min="13065" max="13065" width="11.28515625" style="62" customWidth="1"/>
    <col min="13066" max="13066" width="9.7109375" style="62" customWidth="1"/>
    <col min="13067" max="13312" width="8.85546875" style="62"/>
    <col min="13313" max="13313" width="15" style="62" customWidth="1"/>
    <col min="13314" max="13314" width="9.28515625" style="62" customWidth="1"/>
    <col min="13315" max="13320" width="8.85546875" style="62"/>
    <col min="13321" max="13321" width="11.28515625" style="62" customWidth="1"/>
    <col min="13322" max="13322" width="9.7109375" style="62" customWidth="1"/>
    <col min="13323" max="13568" width="8.85546875" style="62"/>
    <col min="13569" max="13569" width="15" style="62" customWidth="1"/>
    <col min="13570" max="13570" width="9.28515625" style="62" customWidth="1"/>
    <col min="13571" max="13576" width="8.85546875" style="62"/>
    <col min="13577" max="13577" width="11.28515625" style="62" customWidth="1"/>
    <col min="13578" max="13578" width="9.7109375" style="62" customWidth="1"/>
    <col min="13579" max="13824" width="8.85546875" style="62"/>
    <col min="13825" max="13825" width="15" style="62" customWidth="1"/>
    <col min="13826" max="13826" width="9.28515625" style="62" customWidth="1"/>
    <col min="13827" max="13832" width="8.85546875" style="62"/>
    <col min="13833" max="13833" width="11.28515625" style="62" customWidth="1"/>
    <col min="13834" max="13834" width="9.7109375" style="62" customWidth="1"/>
    <col min="13835" max="14080" width="8.85546875" style="62"/>
    <col min="14081" max="14081" width="15" style="62" customWidth="1"/>
    <col min="14082" max="14082" width="9.28515625" style="62" customWidth="1"/>
    <col min="14083" max="14088" width="8.85546875" style="62"/>
    <col min="14089" max="14089" width="11.28515625" style="62" customWidth="1"/>
    <col min="14090" max="14090" width="9.7109375" style="62" customWidth="1"/>
    <col min="14091" max="14336" width="8.85546875" style="62"/>
    <col min="14337" max="14337" width="15" style="62" customWidth="1"/>
    <col min="14338" max="14338" width="9.28515625" style="62" customWidth="1"/>
    <col min="14339" max="14344" width="8.85546875" style="62"/>
    <col min="14345" max="14345" width="11.28515625" style="62" customWidth="1"/>
    <col min="14346" max="14346" width="9.7109375" style="62" customWidth="1"/>
    <col min="14347" max="14592" width="8.85546875" style="62"/>
    <col min="14593" max="14593" width="15" style="62" customWidth="1"/>
    <col min="14594" max="14594" width="9.28515625" style="62" customWidth="1"/>
    <col min="14595" max="14600" width="8.85546875" style="62"/>
    <col min="14601" max="14601" width="11.28515625" style="62" customWidth="1"/>
    <col min="14602" max="14602" width="9.7109375" style="62" customWidth="1"/>
    <col min="14603" max="14848" width="8.85546875" style="62"/>
    <col min="14849" max="14849" width="15" style="62" customWidth="1"/>
    <col min="14850" max="14850" width="9.28515625" style="62" customWidth="1"/>
    <col min="14851" max="14856" width="8.85546875" style="62"/>
    <col min="14857" max="14857" width="11.28515625" style="62" customWidth="1"/>
    <col min="14858" max="14858" width="9.7109375" style="62" customWidth="1"/>
    <col min="14859" max="15104" width="8.85546875" style="62"/>
    <col min="15105" max="15105" width="15" style="62" customWidth="1"/>
    <col min="15106" max="15106" width="9.28515625" style="62" customWidth="1"/>
    <col min="15107" max="15112" width="8.85546875" style="62"/>
    <col min="15113" max="15113" width="11.28515625" style="62" customWidth="1"/>
    <col min="15114" max="15114" width="9.7109375" style="62" customWidth="1"/>
    <col min="15115" max="15360" width="8.85546875" style="62"/>
    <col min="15361" max="15361" width="15" style="62" customWidth="1"/>
    <col min="15362" max="15362" width="9.28515625" style="62" customWidth="1"/>
    <col min="15363" max="15368" width="8.85546875" style="62"/>
    <col min="15369" max="15369" width="11.28515625" style="62" customWidth="1"/>
    <col min="15370" max="15370" width="9.7109375" style="62" customWidth="1"/>
    <col min="15371" max="15616" width="8.85546875" style="62"/>
    <col min="15617" max="15617" width="15" style="62" customWidth="1"/>
    <col min="15618" max="15618" width="9.28515625" style="62" customWidth="1"/>
    <col min="15619" max="15624" width="8.85546875" style="62"/>
    <col min="15625" max="15625" width="11.28515625" style="62" customWidth="1"/>
    <col min="15626" max="15626" width="9.7109375" style="62" customWidth="1"/>
    <col min="15627" max="15872" width="8.85546875" style="62"/>
    <col min="15873" max="15873" width="15" style="62" customWidth="1"/>
    <col min="15874" max="15874" width="9.28515625" style="62" customWidth="1"/>
    <col min="15875" max="15880" width="8.85546875" style="62"/>
    <col min="15881" max="15881" width="11.28515625" style="62" customWidth="1"/>
    <col min="15882" max="15882" width="9.7109375" style="62" customWidth="1"/>
    <col min="15883" max="16128" width="8.85546875" style="62"/>
    <col min="16129" max="16129" width="15" style="62" customWidth="1"/>
    <col min="16130" max="16130" width="9.28515625" style="62" customWidth="1"/>
    <col min="16131" max="16136" width="8.85546875" style="62"/>
    <col min="16137" max="16137" width="11.28515625" style="62" customWidth="1"/>
    <col min="16138" max="16138" width="9.7109375" style="62" customWidth="1"/>
    <col min="16139" max="16384" width="8.85546875" style="62"/>
  </cols>
  <sheetData>
    <row r="1" spans="1:10">
      <c r="A1" s="139"/>
      <c r="B1" s="140"/>
      <c r="C1" s="140"/>
      <c r="D1" s="140"/>
      <c r="E1" s="140"/>
      <c r="F1" s="140"/>
      <c r="G1" s="140"/>
      <c r="H1" s="140"/>
      <c r="I1" s="140"/>
      <c r="J1" s="141" t="s">
        <v>203</v>
      </c>
    </row>
    <row r="2" spans="1:10">
      <c r="A2" s="136"/>
      <c r="B2" s="67"/>
      <c r="C2" s="67"/>
      <c r="D2" s="67"/>
      <c r="E2" s="67"/>
      <c r="F2" s="67"/>
      <c r="G2" s="67"/>
      <c r="H2" s="67"/>
      <c r="I2" s="67"/>
      <c r="J2" s="137"/>
    </row>
    <row r="3" spans="1:10" ht="18">
      <c r="A3" s="136"/>
      <c r="B3" s="334" t="s">
        <v>204</v>
      </c>
      <c r="C3" s="334"/>
      <c r="D3" s="334"/>
      <c r="E3" s="334"/>
      <c r="F3" s="334"/>
      <c r="G3" s="334"/>
      <c r="H3" s="334"/>
      <c r="I3" s="334"/>
      <c r="J3" s="137"/>
    </row>
    <row r="4" spans="1:10" ht="15">
      <c r="A4" s="136"/>
      <c r="B4" s="67"/>
      <c r="C4" s="335"/>
      <c r="D4" s="336"/>
      <c r="E4" s="336"/>
      <c r="F4" s="336"/>
      <c r="G4" s="336"/>
      <c r="H4" s="336"/>
      <c r="I4" s="67"/>
      <c r="J4" s="137"/>
    </row>
    <row r="5" spans="1:10" ht="18">
      <c r="A5" s="136"/>
      <c r="B5" s="67"/>
      <c r="C5" s="337" t="s">
        <v>205</v>
      </c>
      <c r="D5" s="337"/>
      <c r="E5" s="337"/>
      <c r="F5" s="337"/>
      <c r="G5" s="337"/>
      <c r="H5" s="337"/>
      <c r="I5" s="158"/>
      <c r="J5" s="137"/>
    </row>
    <row r="6" spans="1:10">
      <c r="A6" s="136"/>
      <c r="B6" s="67"/>
      <c r="C6" s="67"/>
      <c r="D6" s="67"/>
      <c r="E6" s="67"/>
      <c r="F6" s="67"/>
      <c r="G6" s="67"/>
      <c r="H6" s="67"/>
      <c r="I6" s="67"/>
      <c r="J6" s="137"/>
    </row>
    <row r="7" spans="1:10" ht="15.75" thickBot="1">
      <c r="A7" s="338" t="s">
        <v>206</v>
      </c>
      <c r="B7" s="339"/>
      <c r="C7" s="339"/>
      <c r="D7" s="339"/>
      <c r="E7" s="339"/>
      <c r="F7" s="339"/>
      <c r="G7" s="339"/>
      <c r="H7" s="339"/>
      <c r="I7" s="339"/>
      <c r="J7" s="340"/>
    </row>
    <row r="8" spans="1:10">
      <c r="A8" s="341" t="s">
        <v>207</v>
      </c>
      <c r="B8" s="342"/>
      <c r="C8" s="342"/>
      <c r="D8" s="342"/>
      <c r="E8" s="342"/>
      <c r="F8" s="342"/>
      <c r="G8" s="342"/>
      <c r="H8" s="342"/>
      <c r="I8" s="342"/>
      <c r="J8" s="343"/>
    </row>
    <row r="9" spans="1:10">
      <c r="A9" s="136"/>
      <c r="B9" s="67"/>
      <c r="C9" s="67"/>
      <c r="D9" s="67"/>
      <c r="E9" s="67"/>
      <c r="F9" s="67"/>
      <c r="G9" s="67"/>
      <c r="H9" s="67"/>
      <c r="I9" s="67"/>
      <c r="J9" s="137"/>
    </row>
    <row r="10" spans="1:10" ht="14.25">
      <c r="A10" s="159" t="s">
        <v>208</v>
      </c>
      <c r="B10" s="67"/>
      <c r="C10" s="67" t="s">
        <v>9</v>
      </c>
      <c r="D10" s="344"/>
      <c r="E10" s="345"/>
      <c r="F10" s="345"/>
      <c r="G10" s="345"/>
      <c r="H10" s="345"/>
      <c r="I10" s="345"/>
      <c r="J10" s="346"/>
    </row>
    <row r="11" spans="1:10">
      <c r="A11" s="347" t="s">
        <v>209</v>
      </c>
      <c r="B11" s="348"/>
      <c r="C11" s="348"/>
      <c r="D11" s="348"/>
      <c r="E11" s="348"/>
      <c r="F11" s="348"/>
      <c r="G11" s="67"/>
      <c r="H11" s="67"/>
      <c r="I11" s="67"/>
      <c r="J11" s="137"/>
    </row>
    <row r="12" spans="1:10" ht="14.25">
      <c r="A12" s="329" t="s">
        <v>210</v>
      </c>
      <c r="B12" s="330"/>
      <c r="C12" s="330"/>
      <c r="D12" s="331"/>
      <c r="E12" s="332"/>
      <c r="F12" s="332"/>
      <c r="G12" s="332"/>
      <c r="H12" s="332"/>
      <c r="I12" s="332"/>
      <c r="J12" s="333"/>
    </row>
    <row r="13" spans="1:10" ht="14.25">
      <c r="A13" s="159" t="s">
        <v>9</v>
      </c>
      <c r="B13" s="160"/>
      <c r="C13" s="160"/>
      <c r="D13" s="331" t="s">
        <v>9</v>
      </c>
      <c r="E13" s="332"/>
      <c r="F13" s="332"/>
      <c r="G13" s="332"/>
      <c r="H13" s="332"/>
      <c r="I13" s="332"/>
      <c r="J13" s="333"/>
    </row>
    <row r="14" spans="1:10" ht="14.25">
      <c r="A14" s="159"/>
      <c r="B14" s="160"/>
      <c r="C14" s="160"/>
      <c r="D14" s="331" t="s">
        <v>9</v>
      </c>
      <c r="E14" s="332"/>
      <c r="F14" s="332"/>
      <c r="G14" s="332"/>
      <c r="H14" s="332"/>
      <c r="I14" s="332"/>
      <c r="J14" s="333"/>
    </row>
    <row r="15" spans="1:10" ht="14.25">
      <c r="A15" s="159" t="s">
        <v>9</v>
      </c>
      <c r="B15" s="160"/>
      <c r="C15" s="160"/>
      <c r="D15" s="161"/>
      <c r="E15" s="161"/>
      <c r="F15" s="161"/>
      <c r="G15" s="161"/>
      <c r="H15" s="161"/>
      <c r="I15" s="161"/>
      <c r="J15" s="162" t="s">
        <v>9</v>
      </c>
    </row>
    <row r="16" spans="1:10" ht="14.25">
      <c r="A16" s="329" t="s">
        <v>211</v>
      </c>
      <c r="B16" s="330"/>
      <c r="C16" s="330"/>
      <c r="D16" s="160"/>
      <c r="E16" s="160"/>
      <c r="F16" s="331"/>
      <c r="G16" s="332"/>
      <c r="H16" s="332"/>
      <c r="I16" s="332"/>
      <c r="J16" s="333"/>
    </row>
    <row r="17" spans="1:10" ht="14.25">
      <c r="A17" s="159" t="s">
        <v>9</v>
      </c>
      <c r="B17" s="160"/>
      <c r="C17" s="160"/>
      <c r="D17" s="160"/>
      <c r="E17" s="160"/>
      <c r="F17" s="160"/>
      <c r="G17" s="160"/>
      <c r="H17" s="160"/>
      <c r="I17" s="160"/>
      <c r="J17" s="163" t="s">
        <v>9</v>
      </c>
    </row>
    <row r="18" spans="1:10" ht="14.25">
      <c r="A18" s="329" t="s">
        <v>212</v>
      </c>
      <c r="B18" s="330"/>
      <c r="C18" s="330"/>
      <c r="D18" s="330"/>
      <c r="E18" s="330"/>
      <c r="F18" s="160" t="s">
        <v>9</v>
      </c>
      <c r="G18" s="160"/>
      <c r="H18" s="164" t="s">
        <v>213</v>
      </c>
      <c r="I18" s="349"/>
      <c r="J18" s="350"/>
    </row>
    <row r="19" spans="1:10" ht="14.25">
      <c r="A19" s="329" t="s">
        <v>214</v>
      </c>
      <c r="B19" s="330"/>
      <c r="C19" s="330"/>
      <c r="D19" s="330"/>
      <c r="E19" s="330"/>
      <c r="F19" s="160"/>
      <c r="G19" s="160"/>
      <c r="H19" s="164" t="s">
        <v>213</v>
      </c>
      <c r="I19" s="349"/>
      <c r="J19" s="350"/>
    </row>
    <row r="20" spans="1:10" ht="14.25">
      <c r="A20" s="329" t="s">
        <v>215</v>
      </c>
      <c r="B20" s="330"/>
      <c r="C20" s="330"/>
      <c r="D20" s="330"/>
      <c r="E20" s="330"/>
      <c r="F20" s="330"/>
      <c r="G20" s="160"/>
      <c r="H20" s="164" t="s">
        <v>213</v>
      </c>
      <c r="I20" s="349"/>
      <c r="J20" s="350"/>
    </row>
    <row r="21" spans="1:10" ht="14.25">
      <c r="A21" s="329" t="s">
        <v>216</v>
      </c>
      <c r="B21" s="330"/>
      <c r="C21" s="330"/>
      <c r="D21" s="330"/>
      <c r="E21" s="330"/>
      <c r="F21" s="330"/>
      <c r="G21" s="330"/>
      <c r="H21" s="164" t="s">
        <v>213</v>
      </c>
      <c r="I21" s="349"/>
      <c r="J21" s="350"/>
    </row>
    <row r="22" spans="1:10">
      <c r="A22" s="136" t="s">
        <v>9</v>
      </c>
      <c r="B22" s="67"/>
      <c r="C22" s="67"/>
      <c r="D22" s="67"/>
      <c r="E22" s="67"/>
      <c r="F22" s="67"/>
      <c r="G22" s="67"/>
      <c r="H22" s="67"/>
      <c r="I22" s="67"/>
      <c r="J22" s="137" t="s">
        <v>9</v>
      </c>
    </row>
    <row r="23" spans="1:10" ht="22.5" customHeight="1">
      <c r="A23" s="159" t="s">
        <v>217</v>
      </c>
      <c r="B23" s="67"/>
      <c r="C23" s="353" t="s">
        <v>218</v>
      </c>
      <c r="D23" s="354"/>
      <c r="E23" s="165" t="s">
        <v>9</v>
      </c>
      <c r="F23" s="355" t="s">
        <v>219</v>
      </c>
      <c r="G23" s="355"/>
      <c r="H23" s="165"/>
      <c r="I23" s="166" t="s">
        <v>220</v>
      </c>
      <c r="J23" s="167"/>
    </row>
    <row r="24" spans="1:10" ht="22.5" customHeight="1">
      <c r="A24" s="136"/>
      <c r="B24" s="67" t="s">
        <v>9</v>
      </c>
      <c r="C24" s="356" t="s">
        <v>221</v>
      </c>
      <c r="D24" s="357"/>
      <c r="E24" s="165"/>
      <c r="F24" s="355" t="s">
        <v>222</v>
      </c>
      <c r="G24" s="355"/>
      <c r="H24" s="165"/>
      <c r="I24" s="166" t="s">
        <v>223</v>
      </c>
      <c r="J24" s="167"/>
    </row>
    <row r="25" spans="1:10" ht="27" customHeight="1">
      <c r="A25" s="358" t="s">
        <v>224</v>
      </c>
      <c r="B25" s="359"/>
      <c r="C25" s="359"/>
      <c r="D25" s="360"/>
      <c r="E25" s="165" t="s">
        <v>9</v>
      </c>
      <c r="F25" s="361" t="s">
        <v>225</v>
      </c>
      <c r="G25" s="361"/>
      <c r="H25" s="165"/>
      <c r="I25" s="166" t="s">
        <v>226</v>
      </c>
      <c r="J25" s="167"/>
    </row>
    <row r="26" spans="1:10" ht="22.5" customHeight="1">
      <c r="A26" s="136"/>
      <c r="B26" s="67" t="s">
        <v>9</v>
      </c>
      <c r="C26" s="67"/>
      <c r="D26" s="67" t="s">
        <v>9</v>
      </c>
      <c r="E26" s="67" t="s">
        <v>9</v>
      </c>
      <c r="F26" s="361" t="s">
        <v>227</v>
      </c>
      <c r="G26" s="362"/>
      <c r="H26" s="168"/>
      <c r="I26" s="363" t="s">
        <v>228</v>
      </c>
      <c r="J26" s="364"/>
    </row>
    <row r="27" spans="1:10">
      <c r="A27" s="136"/>
      <c r="B27" s="67"/>
      <c r="C27" s="67"/>
      <c r="D27" s="67"/>
      <c r="E27" s="67"/>
      <c r="F27" s="67"/>
      <c r="G27" s="67"/>
      <c r="H27" s="67"/>
      <c r="I27" s="67"/>
      <c r="J27" s="137"/>
    </row>
    <row r="28" spans="1:10" ht="14.25">
      <c r="A28" s="169" t="s">
        <v>229</v>
      </c>
      <c r="B28" s="161"/>
      <c r="C28" s="161"/>
      <c r="D28" s="80"/>
      <c r="E28" s="80"/>
      <c r="F28" s="76"/>
      <c r="G28" s="365"/>
      <c r="H28" s="366"/>
      <c r="I28" s="67"/>
      <c r="J28" s="137"/>
    </row>
    <row r="29" spans="1:10" ht="14.25">
      <c r="A29" s="169" t="s">
        <v>230</v>
      </c>
      <c r="B29" s="161"/>
      <c r="C29" s="161"/>
      <c r="D29" s="80"/>
      <c r="E29" s="80"/>
      <c r="F29" s="76"/>
      <c r="G29" s="351"/>
      <c r="H29" s="352"/>
      <c r="I29" s="67"/>
      <c r="J29" s="137"/>
    </row>
    <row r="30" spans="1:10" ht="14.25">
      <c r="A30" s="329" t="s">
        <v>53</v>
      </c>
      <c r="B30" s="330"/>
      <c r="C30" s="160"/>
      <c r="D30" s="67" t="s">
        <v>9</v>
      </c>
      <c r="E30" s="80" t="s">
        <v>9</v>
      </c>
      <c r="F30" s="344"/>
      <c r="G30" s="345"/>
      <c r="H30" s="345"/>
      <c r="I30" s="345"/>
      <c r="J30" s="346"/>
    </row>
    <row r="31" spans="1:10" ht="14.25">
      <c r="A31" s="329" t="s">
        <v>48</v>
      </c>
      <c r="B31" s="330"/>
      <c r="C31" s="330"/>
      <c r="D31" s="67"/>
      <c r="E31" s="67"/>
      <c r="F31" s="367"/>
      <c r="G31" s="368"/>
      <c r="H31" s="345"/>
      <c r="I31" s="345"/>
      <c r="J31" s="346"/>
    </row>
    <row r="32" spans="1:10">
      <c r="A32" s="369" t="s">
        <v>175</v>
      </c>
      <c r="B32" s="67"/>
      <c r="C32" s="320" t="s">
        <v>9</v>
      </c>
      <c r="D32" s="321"/>
      <c r="E32" s="321"/>
      <c r="F32" s="321"/>
      <c r="G32" s="322"/>
      <c r="H32" s="370" t="s">
        <v>231</v>
      </c>
      <c r="I32" s="371"/>
      <c r="J32" s="372"/>
    </row>
    <row r="33" spans="1:10">
      <c r="A33" s="369"/>
      <c r="B33" s="67"/>
      <c r="C33" s="326"/>
      <c r="D33" s="327"/>
      <c r="E33" s="327"/>
      <c r="F33" s="327"/>
      <c r="G33" s="328"/>
      <c r="H33" s="370"/>
      <c r="I33" s="373"/>
      <c r="J33" s="374"/>
    </row>
    <row r="34" spans="1:10">
      <c r="A34" s="170"/>
      <c r="B34" s="67"/>
      <c r="C34" s="76"/>
      <c r="D34" s="76"/>
      <c r="E34" s="76"/>
      <c r="F34" s="76"/>
      <c r="G34" s="76"/>
      <c r="H34" s="71"/>
      <c r="I34" s="171"/>
      <c r="J34" s="172"/>
    </row>
    <row r="35" spans="1:10">
      <c r="A35" s="173" t="s">
        <v>232</v>
      </c>
      <c r="B35" s="67"/>
      <c r="C35" s="67"/>
      <c r="D35" s="67"/>
      <c r="E35" s="67"/>
      <c r="F35" s="67"/>
      <c r="G35" s="67"/>
      <c r="H35" s="67"/>
      <c r="I35" s="67"/>
      <c r="J35" s="137" t="s">
        <v>9</v>
      </c>
    </row>
    <row r="36" spans="1:10" ht="14.25">
      <c r="A36" s="169" t="s">
        <v>233</v>
      </c>
      <c r="B36" s="80"/>
      <c r="C36" s="174"/>
      <c r="D36" s="67"/>
      <c r="E36" s="330" t="s">
        <v>234</v>
      </c>
      <c r="F36" s="376"/>
      <c r="G36" s="174" t="s">
        <v>9</v>
      </c>
      <c r="H36" s="160" t="s">
        <v>235</v>
      </c>
      <c r="I36" s="67"/>
      <c r="J36" s="175"/>
    </row>
    <row r="37" spans="1:10" ht="14.25">
      <c r="A37" s="159" t="s">
        <v>236</v>
      </c>
      <c r="B37" s="67"/>
      <c r="C37" s="174"/>
      <c r="D37" s="67"/>
      <c r="E37" s="161" t="s">
        <v>237</v>
      </c>
      <c r="F37" s="161"/>
      <c r="G37" s="264" t="s">
        <v>9</v>
      </c>
      <c r="H37" s="265"/>
      <c r="I37" s="265"/>
      <c r="J37" s="375"/>
    </row>
    <row r="38" spans="1:10">
      <c r="A38" s="136" t="s">
        <v>9</v>
      </c>
      <c r="B38" s="67" t="s">
        <v>9</v>
      </c>
      <c r="C38" s="67" t="s">
        <v>9</v>
      </c>
      <c r="D38" s="67" t="s">
        <v>9</v>
      </c>
      <c r="E38" s="67" t="s">
        <v>9</v>
      </c>
      <c r="F38" s="67" t="s">
        <v>9</v>
      </c>
      <c r="G38" s="67" t="s">
        <v>9</v>
      </c>
      <c r="H38" s="67" t="s">
        <v>9</v>
      </c>
      <c r="I38" s="67" t="s">
        <v>9</v>
      </c>
      <c r="J38" s="137" t="s">
        <v>9</v>
      </c>
    </row>
    <row r="39" spans="1:10" ht="14.25">
      <c r="A39" s="329" t="s">
        <v>238</v>
      </c>
      <c r="B39" s="330"/>
      <c r="C39" s="330"/>
      <c r="D39" s="330"/>
      <c r="E39" s="330"/>
      <c r="F39" s="330"/>
      <c r="G39" s="330"/>
      <c r="H39" s="330"/>
      <c r="I39" s="330"/>
      <c r="J39" s="377"/>
    </row>
    <row r="40" spans="1:10" ht="14.25">
      <c r="A40" s="378" t="s">
        <v>239</v>
      </c>
      <c r="B40" s="295"/>
      <c r="C40" s="312"/>
      <c r="D40" s="264" t="s">
        <v>9</v>
      </c>
      <c r="E40" s="265"/>
      <c r="F40" s="265"/>
      <c r="G40" s="265"/>
      <c r="H40" s="265"/>
      <c r="I40" s="265"/>
      <c r="J40" s="375"/>
    </row>
    <row r="41" spans="1:10" ht="14.25">
      <c r="A41" s="159" t="s">
        <v>9</v>
      </c>
      <c r="B41" s="67"/>
      <c r="C41" s="67"/>
      <c r="D41" s="264" t="s">
        <v>9</v>
      </c>
      <c r="E41" s="265"/>
      <c r="F41" s="265"/>
      <c r="G41" s="265"/>
      <c r="H41" s="265"/>
      <c r="I41" s="265"/>
      <c r="J41" s="375"/>
    </row>
    <row r="42" spans="1:10" ht="14.25">
      <c r="A42" s="159" t="s">
        <v>9</v>
      </c>
      <c r="B42" s="67"/>
      <c r="C42" s="67"/>
      <c r="D42" s="264" t="s">
        <v>9</v>
      </c>
      <c r="E42" s="265"/>
      <c r="F42" s="265"/>
      <c r="G42" s="265"/>
      <c r="H42" s="265"/>
      <c r="I42" s="265"/>
      <c r="J42" s="375"/>
    </row>
    <row r="43" spans="1:10" ht="14.25">
      <c r="A43" s="159" t="s">
        <v>240</v>
      </c>
      <c r="B43" s="67"/>
      <c r="C43" s="67"/>
      <c r="D43" s="264"/>
      <c r="E43" s="265"/>
      <c r="F43" s="265"/>
      <c r="G43" s="265"/>
      <c r="H43" s="265"/>
      <c r="I43" s="265"/>
      <c r="J43" s="375"/>
    </row>
    <row r="44" spans="1:10" ht="14.25">
      <c r="A44" s="159" t="s">
        <v>241</v>
      </c>
      <c r="B44" s="67"/>
      <c r="C44" s="67" t="s">
        <v>9</v>
      </c>
      <c r="D44" s="67" t="s">
        <v>9</v>
      </c>
      <c r="E44" s="67" t="s">
        <v>9</v>
      </c>
      <c r="F44" s="67" t="s">
        <v>9</v>
      </c>
      <c r="G44" s="67" t="s">
        <v>9</v>
      </c>
      <c r="H44" s="67" t="s">
        <v>9</v>
      </c>
      <c r="I44" s="67" t="s">
        <v>9</v>
      </c>
      <c r="J44" s="137"/>
    </row>
    <row r="45" spans="1:10" ht="14.25">
      <c r="A45" s="159" t="s">
        <v>242</v>
      </c>
      <c r="B45" s="176" t="s">
        <v>9</v>
      </c>
      <c r="C45" s="177"/>
      <c r="D45" s="178" t="s">
        <v>9</v>
      </c>
      <c r="E45" s="67" t="s">
        <v>9</v>
      </c>
      <c r="F45" s="160" t="s">
        <v>243</v>
      </c>
      <c r="G45" s="67"/>
      <c r="H45" s="176"/>
      <c r="I45" s="177"/>
      <c r="J45" s="179"/>
    </row>
    <row r="46" spans="1:10">
      <c r="A46" s="136" t="s">
        <v>9</v>
      </c>
      <c r="B46" s="67"/>
      <c r="C46" s="67"/>
      <c r="D46" s="67"/>
      <c r="E46" s="67"/>
      <c r="F46" s="67"/>
      <c r="G46" s="67"/>
      <c r="H46" s="67"/>
      <c r="I46" s="67"/>
      <c r="J46" s="137" t="s">
        <v>9</v>
      </c>
    </row>
    <row r="47" spans="1:10">
      <c r="A47" s="136"/>
      <c r="B47" s="67"/>
      <c r="C47" s="67"/>
      <c r="D47" s="67"/>
      <c r="E47" s="67"/>
      <c r="F47" s="67"/>
      <c r="G47" s="67"/>
      <c r="H47" s="67"/>
      <c r="I47" s="67"/>
      <c r="J47" s="137"/>
    </row>
    <row r="48" spans="1:10">
      <c r="A48" s="173" t="s">
        <v>244</v>
      </c>
      <c r="B48" s="67"/>
      <c r="C48" s="67"/>
      <c r="D48" s="67"/>
      <c r="E48" s="67"/>
      <c r="F48" s="67"/>
      <c r="G48" s="67"/>
      <c r="H48" s="67"/>
      <c r="I48" s="67"/>
      <c r="J48" s="137"/>
    </row>
    <row r="49" spans="1:10">
      <c r="A49" s="180" t="s">
        <v>245</v>
      </c>
      <c r="B49" s="67"/>
      <c r="C49" s="67"/>
      <c r="D49" s="67"/>
      <c r="E49" s="67"/>
      <c r="F49" s="67"/>
      <c r="G49" s="67"/>
      <c r="H49" s="67"/>
      <c r="I49" s="67"/>
      <c r="J49" s="137"/>
    </row>
    <row r="50" spans="1:10">
      <c r="A50" s="180" t="s">
        <v>246</v>
      </c>
      <c r="B50" s="67"/>
      <c r="C50" s="67"/>
      <c r="D50" s="67"/>
      <c r="E50" s="67"/>
      <c r="F50" s="67"/>
      <c r="G50" s="67"/>
      <c r="H50" s="67"/>
      <c r="I50" s="67"/>
      <c r="J50" s="137"/>
    </row>
    <row r="51" spans="1:10">
      <c r="A51" s="180" t="s">
        <v>247</v>
      </c>
      <c r="B51" s="67"/>
      <c r="C51" s="67"/>
      <c r="D51" s="67"/>
      <c r="E51" s="67"/>
      <c r="F51" s="67"/>
      <c r="G51" s="67"/>
      <c r="H51" s="67"/>
      <c r="I51" s="67"/>
      <c r="J51" s="137"/>
    </row>
    <row r="52" spans="1:10">
      <c r="A52" s="136"/>
      <c r="B52" s="67"/>
      <c r="C52" s="67"/>
      <c r="D52" s="67"/>
      <c r="E52" s="67"/>
      <c r="F52" s="67"/>
      <c r="G52" s="67"/>
      <c r="H52" s="67"/>
      <c r="I52" s="67"/>
      <c r="J52" s="137"/>
    </row>
    <row r="53" spans="1:10">
      <c r="A53" s="173" t="s">
        <v>248</v>
      </c>
      <c r="B53" s="67"/>
      <c r="C53" s="67"/>
      <c r="D53" s="67"/>
      <c r="E53" s="67"/>
      <c r="F53" s="67"/>
      <c r="G53" s="67"/>
      <c r="H53" s="67"/>
      <c r="I53" s="67"/>
      <c r="J53" s="137"/>
    </row>
    <row r="54" spans="1:10">
      <c r="A54" s="180" t="s">
        <v>249</v>
      </c>
      <c r="B54" s="67"/>
      <c r="C54" s="67"/>
      <c r="D54" s="67"/>
      <c r="E54" s="67"/>
      <c r="F54" s="67"/>
      <c r="G54" s="67"/>
      <c r="H54" s="67"/>
      <c r="I54" s="67"/>
      <c r="J54" s="137"/>
    </row>
    <row r="55" spans="1:10">
      <c r="A55" s="180" t="s">
        <v>250</v>
      </c>
      <c r="B55" s="67"/>
      <c r="C55" s="67"/>
      <c r="D55" s="67"/>
      <c r="E55" s="67"/>
      <c r="F55" s="67"/>
      <c r="G55" s="67"/>
      <c r="H55" s="67"/>
      <c r="I55" s="67"/>
      <c r="J55" s="137"/>
    </row>
    <row r="56" spans="1:10">
      <c r="A56" s="181" t="s">
        <v>251</v>
      </c>
      <c r="B56" s="150"/>
      <c r="C56" s="150"/>
      <c r="D56" s="150"/>
      <c r="E56" s="150"/>
      <c r="F56" s="150"/>
      <c r="G56" s="150"/>
      <c r="H56" s="150"/>
      <c r="I56" s="150"/>
      <c r="J56" s="151"/>
    </row>
  </sheetData>
  <mergeCells count="47">
    <mergeCell ref="D42:J42"/>
    <mergeCell ref="D43:J43"/>
    <mergeCell ref="E36:F36"/>
    <mergeCell ref="G37:J37"/>
    <mergeCell ref="A39:J39"/>
    <mergeCell ref="A40:C40"/>
    <mergeCell ref="D40:J40"/>
    <mergeCell ref="D41:J41"/>
    <mergeCell ref="A30:B30"/>
    <mergeCell ref="F30:J30"/>
    <mergeCell ref="A31:C31"/>
    <mergeCell ref="F31:J31"/>
    <mergeCell ref="A32:A33"/>
    <mergeCell ref="C32:G33"/>
    <mergeCell ref="H32:H33"/>
    <mergeCell ref="I32:J33"/>
    <mergeCell ref="G29:H29"/>
    <mergeCell ref="A21:G21"/>
    <mergeCell ref="I21:J21"/>
    <mergeCell ref="C23:D23"/>
    <mergeCell ref="F23:G23"/>
    <mergeCell ref="C24:D24"/>
    <mergeCell ref="F24:G24"/>
    <mergeCell ref="A25:D25"/>
    <mergeCell ref="F25:G25"/>
    <mergeCell ref="F26:G26"/>
    <mergeCell ref="I26:J26"/>
    <mergeCell ref="G28:H28"/>
    <mergeCell ref="A18:E18"/>
    <mergeCell ref="I18:J18"/>
    <mergeCell ref="A19:E19"/>
    <mergeCell ref="I19:J19"/>
    <mergeCell ref="A20:F20"/>
    <mergeCell ref="I20:J20"/>
    <mergeCell ref="A16:C16"/>
    <mergeCell ref="F16:J16"/>
    <mergeCell ref="B3:I3"/>
    <mergeCell ref="C4:H4"/>
    <mergeCell ref="C5:H5"/>
    <mergeCell ref="A7:J7"/>
    <mergeCell ref="A8:J8"/>
    <mergeCell ref="D10:J10"/>
    <mergeCell ref="A11:F11"/>
    <mergeCell ref="A12:C12"/>
    <mergeCell ref="D12:J12"/>
    <mergeCell ref="D13:J13"/>
    <mergeCell ref="D14:J14"/>
  </mergeCells>
  <printOptions horizontalCentered="1" verticalCentered="1"/>
  <pageMargins left="0.27559055118110237" right="0.19685039370078741" top="0.15748031496062992" bottom="0.43307086614173229" header="0.15748031496062992" footer="0.19685039370078741"/>
  <pageSetup paperSize="9" orientation="portrait" r:id="rId1"/>
  <headerFooter alignWithMargins="0">
    <oddFooter>&amp;R&amp;"Arial,Bold"© Crown Copyright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2"/>
  <sheetViews>
    <sheetView zoomScaleNormal="100" workbookViewId="0">
      <selection activeCell="AW12" sqref="AW12"/>
    </sheetView>
  </sheetViews>
  <sheetFormatPr defaultColWidth="9.85546875" defaultRowHeight="12"/>
  <cols>
    <col min="1" max="1" width="9.85546875" style="211" customWidth="1"/>
    <col min="2" max="2" width="9.85546875" style="203" customWidth="1"/>
    <col min="3" max="256" width="9.85546875" style="195"/>
    <col min="257" max="258" width="9.85546875" style="195" customWidth="1"/>
    <col min="259" max="512" width="9.85546875" style="195"/>
    <col min="513" max="514" width="9.85546875" style="195" customWidth="1"/>
    <col min="515" max="768" width="9.85546875" style="195"/>
    <col min="769" max="770" width="9.85546875" style="195" customWidth="1"/>
    <col min="771" max="1024" width="9.85546875" style="195"/>
    <col min="1025" max="1026" width="9.85546875" style="195" customWidth="1"/>
    <col min="1027" max="1280" width="9.85546875" style="195"/>
    <col min="1281" max="1282" width="9.85546875" style="195" customWidth="1"/>
    <col min="1283" max="1536" width="9.85546875" style="195"/>
    <col min="1537" max="1538" width="9.85546875" style="195" customWidth="1"/>
    <col min="1539" max="1792" width="9.85546875" style="195"/>
    <col min="1793" max="1794" width="9.85546875" style="195" customWidth="1"/>
    <col min="1795" max="2048" width="9.85546875" style="195"/>
    <col min="2049" max="2050" width="9.85546875" style="195" customWidth="1"/>
    <col min="2051" max="2304" width="9.85546875" style="195"/>
    <col min="2305" max="2306" width="9.85546875" style="195" customWidth="1"/>
    <col min="2307" max="2560" width="9.85546875" style="195"/>
    <col min="2561" max="2562" width="9.85546875" style="195" customWidth="1"/>
    <col min="2563" max="2816" width="9.85546875" style="195"/>
    <col min="2817" max="2818" width="9.85546875" style="195" customWidth="1"/>
    <col min="2819" max="3072" width="9.85546875" style="195"/>
    <col min="3073" max="3074" width="9.85546875" style="195" customWidth="1"/>
    <col min="3075" max="3328" width="9.85546875" style="195"/>
    <col min="3329" max="3330" width="9.85546875" style="195" customWidth="1"/>
    <col min="3331" max="3584" width="9.85546875" style="195"/>
    <col min="3585" max="3586" width="9.85546875" style="195" customWidth="1"/>
    <col min="3587" max="3840" width="9.85546875" style="195"/>
    <col min="3841" max="3842" width="9.85546875" style="195" customWidth="1"/>
    <col min="3843" max="4096" width="9.85546875" style="195"/>
    <col min="4097" max="4098" width="9.85546875" style="195" customWidth="1"/>
    <col min="4099" max="4352" width="9.85546875" style="195"/>
    <col min="4353" max="4354" width="9.85546875" style="195" customWidth="1"/>
    <col min="4355" max="4608" width="9.85546875" style="195"/>
    <col min="4609" max="4610" width="9.85546875" style="195" customWidth="1"/>
    <col min="4611" max="4864" width="9.85546875" style="195"/>
    <col min="4865" max="4866" width="9.85546875" style="195" customWidth="1"/>
    <col min="4867" max="5120" width="9.85546875" style="195"/>
    <col min="5121" max="5122" width="9.85546875" style="195" customWidth="1"/>
    <col min="5123" max="5376" width="9.85546875" style="195"/>
    <col min="5377" max="5378" width="9.85546875" style="195" customWidth="1"/>
    <col min="5379" max="5632" width="9.85546875" style="195"/>
    <col min="5633" max="5634" width="9.85546875" style="195" customWidth="1"/>
    <col min="5635" max="5888" width="9.85546875" style="195"/>
    <col min="5889" max="5890" width="9.85546875" style="195" customWidth="1"/>
    <col min="5891" max="6144" width="9.85546875" style="195"/>
    <col min="6145" max="6146" width="9.85546875" style="195" customWidth="1"/>
    <col min="6147" max="6400" width="9.85546875" style="195"/>
    <col min="6401" max="6402" width="9.85546875" style="195" customWidth="1"/>
    <col min="6403" max="6656" width="9.85546875" style="195"/>
    <col min="6657" max="6658" width="9.85546875" style="195" customWidth="1"/>
    <col min="6659" max="6912" width="9.85546875" style="195"/>
    <col min="6913" max="6914" width="9.85546875" style="195" customWidth="1"/>
    <col min="6915" max="7168" width="9.85546875" style="195"/>
    <col min="7169" max="7170" width="9.85546875" style="195" customWidth="1"/>
    <col min="7171" max="7424" width="9.85546875" style="195"/>
    <col min="7425" max="7426" width="9.85546875" style="195" customWidth="1"/>
    <col min="7427" max="7680" width="9.85546875" style="195"/>
    <col min="7681" max="7682" width="9.85546875" style="195" customWidth="1"/>
    <col min="7683" max="7936" width="9.85546875" style="195"/>
    <col min="7937" max="7938" width="9.85546875" style="195" customWidth="1"/>
    <col min="7939" max="8192" width="9.85546875" style="195"/>
    <col min="8193" max="8194" width="9.85546875" style="195" customWidth="1"/>
    <col min="8195" max="8448" width="9.85546875" style="195"/>
    <col min="8449" max="8450" width="9.85546875" style="195" customWidth="1"/>
    <col min="8451" max="8704" width="9.85546875" style="195"/>
    <col min="8705" max="8706" width="9.85546875" style="195" customWidth="1"/>
    <col min="8707" max="8960" width="9.85546875" style="195"/>
    <col min="8961" max="8962" width="9.85546875" style="195" customWidth="1"/>
    <col min="8963" max="9216" width="9.85546875" style="195"/>
    <col min="9217" max="9218" width="9.85546875" style="195" customWidth="1"/>
    <col min="9219" max="9472" width="9.85546875" style="195"/>
    <col min="9473" max="9474" width="9.85546875" style="195" customWidth="1"/>
    <col min="9475" max="9728" width="9.85546875" style="195"/>
    <col min="9729" max="9730" width="9.85546875" style="195" customWidth="1"/>
    <col min="9731" max="9984" width="9.85546875" style="195"/>
    <col min="9985" max="9986" width="9.85546875" style="195" customWidth="1"/>
    <col min="9987" max="10240" width="9.85546875" style="195"/>
    <col min="10241" max="10242" width="9.85546875" style="195" customWidth="1"/>
    <col min="10243" max="10496" width="9.85546875" style="195"/>
    <col min="10497" max="10498" width="9.85546875" style="195" customWidth="1"/>
    <col min="10499" max="10752" width="9.85546875" style="195"/>
    <col min="10753" max="10754" width="9.85546875" style="195" customWidth="1"/>
    <col min="10755" max="11008" width="9.85546875" style="195"/>
    <col min="11009" max="11010" width="9.85546875" style="195" customWidth="1"/>
    <col min="11011" max="11264" width="9.85546875" style="195"/>
    <col min="11265" max="11266" width="9.85546875" style="195" customWidth="1"/>
    <col min="11267" max="11520" width="9.85546875" style="195"/>
    <col min="11521" max="11522" width="9.85546875" style="195" customWidth="1"/>
    <col min="11523" max="11776" width="9.85546875" style="195"/>
    <col min="11777" max="11778" width="9.85546875" style="195" customWidth="1"/>
    <col min="11779" max="12032" width="9.85546875" style="195"/>
    <col min="12033" max="12034" width="9.85546875" style="195" customWidth="1"/>
    <col min="12035" max="12288" width="9.85546875" style="195"/>
    <col min="12289" max="12290" width="9.85546875" style="195" customWidth="1"/>
    <col min="12291" max="12544" width="9.85546875" style="195"/>
    <col min="12545" max="12546" width="9.85546875" style="195" customWidth="1"/>
    <col min="12547" max="12800" width="9.85546875" style="195"/>
    <col min="12801" max="12802" width="9.85546875" style="195" customWidth="1"/>
    <col min="12803" max="13056" width="9.85546875" style="195"/>
    <col min="13057" max="13058" width="9.85546875" style="195" customWidth="1"/>
    <col min="13059" max="13312" width="9.85546875" style="195"/>
    <col min="13313" max="13314" width="9.85546875" style="195" customWidth="1"/>
    <col min="13315" max="13568" width="9.85546875" style="195"/>
    <col min="13569" max="13570" width="9.85546875" style="195" customWidth="1"/>
    <col min="13571" max="13824" width="9.85546875" style="195"/>
    <col min="13825" max="13826" width="9.85546875" style="195" customWidth="1"/>
    <col min="13827" max="14080" width="9.85546875" style="195"/>
    <col min="14081" max="14082" width="9.85546875" style="195" customWidth="1"/>
    <col min="14083" max="14336" width="9.85546875" style="195"/>
    <col min="14337" max="14338" width="9.85546875" style="195" customWidth="1"/>
    <col min="14339" max="14592" width="9.85546875" style="195"/>
    <col min="14593" max="14594" width="9.85546875" style="195" customWidth="1"/>
    <col min="14595" max="14848" width="9.85546875" style="195"/>
    <col min="14849" max="14850" width="9.85546875" style="195" customWidth="1"/>
    <col min="14851" max="15104" width="9.85546875" style="195"/>
    <col min="15105" max="15106" width="9.85546875" style="195" customWidth="1"/>
    <col min="15107" max="15360" width="9.85546875" style="195"/>
    <col min="15361" max="15362" width="9.85546875" style="195" customWidth="1"/>
    <col min="15363" max="15616" width="9.85546875" style="195"/>
    <col min="15617" max="15618" width="9.85546875" style="195" customWidth="1"/>
    <col min="15619" max="15872" width="9.85546875" style="195"/>
    <col min="15873" max="15874" width="9.85546875" style="195" customWidth="1"/>
    <col min="15875" max="16128" width="9.85546875" style="195"/>
    <col min="16129" max="16130" width="9.85546875" style="195" customWidth="1"/>
    <col min="16131" max="16384" width="9.85546875" style="195"/>
  </cols>
  <sheetData>
    <row r="1" spans="1:14" s="187" customFormat="1" ht="15.75">
      <c r="A1" s="182" t="s">
        <v>252</v>
      </c>
      <c r="B1" s="183"/>
      <c r="C1" s="184"/>
      <c r="D1" s="184"/>
      <c r="E1" s="184"/>
      <c r="F1" s="184"/>
      <c r="G1" s="184"/>
      <c r="H1" s="185"/>
      <c r="I1" s="184"/>
      <c r="J1" s="184"/>
      <c r="K1" s="182"/>
      <c r="L1" s="186"/>
      <c r="N1" s="184"/>
    </row>
    <row r="2" spans="1:14" s="187" customFormat="1" ht="7.5" customHeight="1">
      <c r="A2" s="188"/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s="191" customFormat="1" ht="40.5" customHeight="1">
      <c r="A3" s="189" t="s">
        <v>253</v>
      </c>
      <c r="B3" s="190" t="s">
        <v>254</v>
      </c>
      <c r="D3" s="189" t="s">
        <v>253</v>
      </c>
      <c r="E3" s="192" t="s">
        <v>255</v>
      </c>
      <c r="G3" s="189" t="s">
        <v>253</v>
      </c>
      <c r="H3" s="192" t="s">
        <v>255</v>
      </c>
      <c r="J3" s="189" t="s">
        <v>253</v>
      </c>
      <c r="K3" s="192" t="s">
        <v>255</v>
      </c>
      <c r="M3" s="189" t="s">
        <v>253</v>
      </c>
      <c r="N3" s="192" t="s">
        <v>255</v>
      </c>
    </row>
    <row r="4" spans="1:14">
      <c r="A4" s="193" t="s">
        <v>213</v>
      </c>
      <c r="B4" s="194" t="s">
        <v>213</v>
      </c>
      <c r="D4" s="193" t="s">
        <v>213</v>
      </c>
      <c r="E4" s="196" t="s">
        <v>213</v>
      </c>
      <c r="G4" s="193" t="s">
        <v>213</v>
      </c>
      <c r="H4" s="196" t="s">
        <v>213</v>
      </c>
      <c r="J4" s="193" t="s">
        <v>213</v>
      </c>
      <c r="K4" s="196" t="s">
        <v>213</v>
      </c>
      <c r="M4" s="193" t="s">
        <v>213</v>
      </c>
      <c r="N4" s="196" t="s">
        <v>213</v>
      </c>
    </row>
    <row r="5" spans="1:14" s="199" customFormat="1">
      <c r="A5" s="197"/>
      <c r="B5" s="198"/>
      <c r="D5" s="200">
        <f>A44+5</f>
        <v>1520</v>
      </c>
      <c r="E5" s="198">
        <f t="shared" ref="E5:E44" si="0">(D5-$A$7)*21%</f>
        <v>39.9</v>
      </c>
      <c r="G5" s="200">
        <f>D44+5</f>
        <v>1720</v>
      </c>
      <c r="H5" s="198">
        <f t="shared" ref="H5:H44" si="1">(G5-$A$7)*21%</f>
        <v>81.899999999999991</v>
      </c>
      <c r="J5" s="200">
        <f>G44+5</f>
        <v>1920</v>
      </c>
      <c r="K5" s="198">
        <f t="shared" ref="K5:K44" si="2">(J5-$A$7)*21%</f>
        <v>123.89999999999999</v>
      </c>
      <c r="M5" s="200">
        <f>J44+5</f>
        <v>2120</v>
      </c>
      <c r="N5" s="198">
        <f t="shared" ref="N5:N44" si="3">(M5-$A$7)*21%</f>
        <v>165.9</v>
      </c>
    </row>
    <row r="6" spans="1:14">
      <c r="A6" s="201" t="s">
        <v>256</v>
      </c>
      <c r="B6" s="202" t="s">
        <v>257</v>
      </c>
      <c r="D6" s="200">
        <f>D5+5</f>
        <v>1525</v>
      </c>
      <c r="E6" s="198">
        <f t="shared" si="0"/>
        <v>40.949999999999996</v>
      </c>
      <c r="G6" s="200">
        <f>G5+5</f>
        <v>1725</v>
      </c>
      <c r="H6" s="198">
        <f t="shared" si="1"/>
        <v>82.95</v>
      </c>
      <c r="J6" s="200">
        <f>J5+5</f>
        <v>1925</v>
      </c>
      <c r="K6" s="198">
        <f t="shared" si="2"/>
        <v>124.94999999999999</v>
      </c>
      <c r="M6" s="200">
        <f>M5+5</f>
        <v>2125</v>
      </c>
      <c r="N6" s="198">
        <f t="shared" si="3"/>
        <v>166.95</v>
      </c>
    </row>
    <row r="7" spans="1:14">
      <c r="A7" s="200">
        <v>1330</v>
      </c>
      <c r="B7" s="198">
        <v>0</v>
      </c>
      <c r="D7" s="200">
        <f t="shared" ref="D7:D44" si="4">D6+5</f>
        <v>1530</v>
      </c>
      <c r="E7" s="198">
        <f t="shared" si="0"/>
        <v>42</v>
      </c>
      <c r="G7" s="200">
        <f t="shared" ref="G7:G44" si="5">G6+5</f>
        <v>1730</v>
      </c>
      <c r="H7" s="198">
        <f t="shared" si="1"/>
        <v>84</v>
      </c>
      <c r="J7" s="200">
        <f t="shared" ref="J7:J44" si="6">J6+5</f>
        <v>1930</v>
      </c>
      <c r="K7" s="198">
        <f t="shared" si="2"/>
        <v>126</v>
      </c>
      <c r="M7" s="200">
        <f t="shared" ref="M7:M44" si="7">M6+5</f>
        <v>2130</v>
      </c>
      <c r="N7" s="198">
        <f t="shared" si="3"/>
        <v>168</v>
      </c>
    </row>
    <row r="8" spans="1:14">
      <c r="A8" s="200">
        <v>1335</v>
      </c>
      <c r="B8" s="198">
        <f>(A8-$A$7)*21%</f>
        <v>1.05</v>
      </c>
      <c r="D8" s="200">
        <f t="shared" si="4"/>
        <v>1535</v>
      </c>
      <c r="E8" s="198">
        <f t="shared" si="0"/>
        <v>43.05</v>
      </c>
      <c r="G8" s="200">
        <f t="shared" si="5"/>
        <v>1735</v>
      </c>
      <c r="H8" s="198">
        <f t="shared" si="1"/>
        <v>85.05</v>
      </c>
      <c r="J8" s="200">
        <f t="shared" si="6"/>
        <v>1935</v>
      </c>
      <c r="K8" s="198">
        <f t="shared" si="2"/>
        <v>127.05</v>
      </c>
      <c r="M8" s="200">
        <f t="shared" si="7"/>
        <v>2135</v>
      </c>
      <c r="N8" s="198">
        <f t="shared" si="3"/>
        <v>169.04999999999998</v>
      </c>
    </row>
    <row r="9" spans="1:14">
      <c r="A9" s="200">
        <f>A8+5</f>
        <v>1340</v>
      </c>
      <c r="B9" s="198">
        <f t="shared" ref="B9:B44" si="8">(A9-$A$7)*21%</f>
        <v>2.1</v>
      </c>
      <c r="D9" s="200">
        <f t="shared" si="4"/>
        <v>1540</v>
      </c>
      <c r="E9" s="198">
        <f t="shared" si="0"/>
        <v>44.1</v>
      </c>
      <c r="G9" s="200">
        <f t="shared" si="5"/>
        <v>1740</v>
      </c>
      <c r="H9" s="198">
        <f t="shared" si="1"/>
        <v>86.1</v>
      </c>
      <c r="J9" s="200">
        <f t="shared" si="6"/>
        <v>1940</v>
      </c>
      <c r="K9" s="198">
        <f t="shared" si="2"/>
        <v>128.1</v>
      </c>
      <c r="M9" s="200">
        <f t="shared" si="7"/>
        <v>2140</v>
      </c>
      <c r="N9" s="198">
        <f t="shared" si="3"/>
        <v>170.1</v>
      </c>
    </row>
    <row r="10" spans="1:14">
      <c r="A10" s="200">
        <f t="shared" ref="A10:A44" si="9">A9+5</f>
        <v>1345</v>
      </c>
      <c r="B10" s="198">
        <f t="shared" si="8"/>
        <v>3.15</v>
      </c>
      <c r="D10" s="200">
        <f t="shared" si="4"/>
        <v>1545</v>
      </c>
      <c r="E10" s="198">
        <f t="shared" si="0"/>
        <v>45.15</v>
      </c>
      <c r="G10" s="200">
        <f t="shared" si="5"/>
        <v>1745</v>
      </c>
      <c r="H10" s="198">
        <f t="shared" si="1"/>
        <v>87.149999999999991</v>
      </c>
      <c r="J10" s="200">
        <f t="shared" si="6"/>
        <v>1945</v>
      </c>
      <c r="K10" s="198">
        <f t="shared" si="2"/>
        <v>129.15</v>
      </c>
      <c r="M10" s="200">
        <f t="shared" si="7"/>
        <v>2145</v>
      </c>
      <c r="N10" s="198">
        <f t="shared" si="3"/>
        <v>171.15</v>
      </c>
    </row>
    <row r="11" spans="1:14">
      <c r="A11" s="200">
        <f t="shared" si="9"/>
        <v>1350</v>
      </c>
      <c r="B11" s="198">
        <f t="shared" si="8"/>
        <v>4.2</v>
      </c>
      <c r="D11" s="200">
        <f t="shared" si="4"/>
        <v>1550</v>
      </c>
      <c r="E11" s="198">
        <f t="shared" si="0"/>
        <v>46.199999999999996</v>
      </c>
      <c r="G11" s="200">
        <f t="shared" si="5"/>
        <v>1750</v>
      </c>
      <c r="H11" s="198">
        <f t="shared" si="1"/>
        <v>88.2</v>
      </c>
      <c r="J11" s="200">
        <f t="shared" si="6"/>
        <v>1950</v>
      </c>
      <c r="K11" s="198">
        <f t="shared" si="2"/>
        <v>130.19999999999999</v>
      </c>
      <c r="M11" s="200">
        <f t="shared" si="7"/>
        <v>2150</v>
      </c>
      <c r="N11" s="198">
        <f t="shared" si="3"/>
        <v>172.2</v>
      </c>
    </row>
    <row r="12" spans="1:14">
      <c r="A12" s="200">
        <f t="shared" si="9"/>
        <v>1355</v>
      </c>
      <c r="B12" s="198">
        <f t="shared" si="8"/>
        <v>5.25</v>
      </c>
      <c r="D12" s="200">
        <f t="shared" si="4"/>
        <v>1555</v>
      </c>
      <c r="E12" s="198">
        <f t="shared" si="0"/>
        <v>47.25</v>
      </c>
      <c r="G12" s="200">
        <f t="shared" si="5"/>
        <v>1755</v>
      </c>
      <c r="H12" s="198">
        <f t="shared" si="1"/>
        <v>89.25</v>
      </c>
      <c r="J12" s="200">
        <f t="shared" si="6"/>
        <v>1955</v>
      </c>
      <c r="K12" s="198">
        <f t="shared" si="2"/>
        <v>131.25</v>
      </c>
      <c r="M12" s="200">
        <f t="shared" si="7"/>
        <v>2155</v>
      </c>
      <c r="N12" s="198">
        <f t="shared" si="3"/>
        <v>173.25</v>
      </c>
    </row>
    <row r="13" spans="1:14">
      <c r="A13" s="200">
        <f t="shared" si="9"/>
        <v>1360</v>
      </c>
      <c r="B13" s="198">
        <f t="shared" si="8"/>
        <v>6.3</v>
      </c>
      <c r="D13" s="200">
        <f t="shared" si="4"/>
        <v>1560</v>
      </c>
      <c r="E13" s="198">
        <f t="shared" si="0"/>
        <v>48.3</v>
      </c>
      <c r="G13" s="200">
        <f t="shared" si="5"/>
        <v>1760</v>
      </c>
      <c r="H13" s="198">
        <f t="shared" si="1"/>
        <v>90.3</v>
      </c>
      <c r="J13" s="200">
        <f t="shared" si="6"/>
        <v>1960</v>
      </c>
      <c r="K13" s="198">
        <f t="shared" si="2"/>
        <v>132.29999999999998</v>
      </c>
      <c r="M13" s="200">
        <f t="shared" si="7"/>
        <v>2160</v>
      </c>
      <c r="N13" s="198">
        <f t="shared" si="3"/>
        <v>174.29999999999998</v>
      </c>
    </row>
    <row r="14" spans="1:14">
      <c r="A14" s="200">
        <f t="shared" si="9"/>
        <v>1365</v>
      </c>
      <c r="B14" s="198">
        <f t="shared" si="8"/>
        <v>7.35</v>
      </c>
      <c r="D14" s="200">
        <f t="shared" si="4"/>
        <v>1565</v>
      </c>
      <c r="E14" s="198">
        <f t="shared" si="0"/>
        <v>49.35</v>
      </c>
      <c r="G14" s="200">
        <f t="shared" si="5"/>
        <v>1765</v>
      </c>
      <c r="H14" s="198">
        <f t="shared" si="1"/>
        <v>91.35</v>
      </c>
      <c r="J14" s="200">
        <f t="shared" si="6"/>
        <v>1965</v>
      </c>
      <c r="K14" s="198">
        <f t="shared" si="2"/>
        <v>133.35</v>
      </c>
      <c r="M14" s="200">
        <f t="shared" si="7"/>
        <v>2165</v>
      </c>
      <c r="N14" s="198">
        <f t="shared" si="3"/>
        <v>175.35</v>
      </c>
    </row>
    <row r="15" spans="1:14">
      <c r="A15" s="200">
        <f t="shared" si="9"/>
        <v>1370</v>
      </c>
      <c r="B15" s="198">
        <f t="shared" si="8"/>
        <v>8.4</v>
      </c>
      <c r="D15" s="200">
        <f t="shared" si="4"/>
        <v>1570</v>
      </c>
      <c r="E15" s="198">
        <f t="shared" si="0"/>
        <v>50.4</v>
      </c>
      <c r="G15" s="200">
        <f t="shared" si="5"/>
        <v>1770</v>
      </c>
      <c r="H15" s="198">
        <f t="shared" si="1"/>
        <v>92.399999999999991</v>
      </c>
      <c r="J15" s="200">
        <f t="shared" si="6"/>
        <v>1970</v>
      </c>
      <c r="K15" s="198">
        <f t="shared" si="2"/>
        <v>134.4</v>
      </c>
      <c r="M15" s="200">
        <f t="shared" si="7"/>
        <v>2170</v>
      </c>
      <c r="N15" s="198">
        <f t="shared" si="3"/>
        <v>176.4</v>
      </c>
    </row>
    <row r="16" spans="1:14">
      <c r="A16" s="200">
        <f t="shared" si="9"/>
        <v>1375</v>
      </c>
      <c r="B16" s="198">
        <f t="shared" si="8"/>
        <v>9.4499999999999993</v>
      </c>
      <c r="D16" s="200">
        <f t="shared" si="4"/>
        <v>1575</v>
      </c>
      <c r="E16" s="198">
        <f t="shared" si="0"/>
        <v>51.449999999999996</v>
      </c>
      <c r="G16" s="200">
        <f t="shared" si="5"/>
        <v>1775</v>
      </c>
      <c r="H16" s="198">
        <f t="shared" si="1"/>
        <v>93.45</v>
      </c>
      <c r="J16" s="200">
        <f t="shared" si="6"/>
        <v>1975</v>
      </c>
      <c r="K16" s="198">
        <f t="shared" si="2"/>
        <v>135.44999999999999</v>
      </c>
      <c r="M16" s="200">
        <f t="shared" si="7"/>
        <v>2175</v>
      </c>
      <c r="N16" s="198">
        <f t="shared" si="3"/>
        <v>177.45</v>
      </c>
    </row>
    <row r="17" spans="1:14">
      <c r="A17" s="200">
        <f t="shared" si="9"/>
        <v>1380</v>
      </c>
      <c r="B17" s="198">
        <f t="shared" si="8"/>
        <v>10.5</v>
      </c>
      <c r="D17" s="200">
        <f t="shared" si="4"/>
        <v>1580</v>
      </c>
      <c r="E17" s="198">
        <f t="shared" si="0"/>
        <v>52.5</v>
      </c>
      <c r="G17" s="200">
        <f t="shared" si="5"/>
        <v>1780</v>
      </c>
      <c r="H17" s="198">
        <f t="shared" si="1"/>
        <v>94.5</v>
      </c>
      <c r="J17" s="200">
        <f t="shared" si="6"/>
        <v>1980</v>
      </c>
      <c r="K17" s="198">
        <f t="shared" si="2"/>
        <v>136.5</v>
      </c>
      <c r="M17" s="200">
        <f t="shared" si="7"/>
        <v>2180</v>
      </c>
      <c r="N17" s="198">
        <f t="shared" si="3"/>
        <v>178.5</v>
      </c>
    </row>
    <row r="18" spans="1:14">
      <c r="A18" s="200">
        <f t="shared" si="9"/>
        <v>1385</v>
      </c>
      <c r="B18" s="198">
        <f t="shared" si="8"/>
        <v>11.549999999999999</v>
      </c>
      <c r="D18" s="200">
        <f t="shared" si="4"/>
        <v>1585</v>
      </c>
      <c r="E18" s="198">
        <f t="shared" si="0"/>
        <v>53.55</v>
      </c>
      <c r="G18" s="200">
        <f t="shared" si="5"/>
        <v>1785</v>
      </c>
      <c r="H18" s="198">
        <f t="shared" si="1"/>
        <v>95.55</v>
      </c>
      <c r="J18" s="200">
        <f t="shared" si="6"/>
        <v>1985</v>
      </c>
      <c r="K18" s="198">
        <f t="shared" si="2"/>
        <v>137.54999999999998</v>
      </c>
      <c r="M18" s="200">
        <f t="shared" si="7"/>
        <v>2185</v>
      </c>
      <c r="N18" s="198">
        <f t="shared" si="3"/>
        <v>179.54999999999998</v>
      </c>
    </row>
    <row r="19" spans="1:14">
      <c r="A19" s="200">
        <f t="shared" si="9"/>
        <v>1390</v>
      </c>
      <c r="B19" s="198">
        <f t="shared" si="8"/>
        <v>12.6</v>
      </c>
      <c r="D19" s="200">
        <f t="shared" si="4"/>
        <v>1590</v>
      </c>
      <c r="E19" s="198">
        <f t="shared" si="0"/>
        <v>54.6</v>
      </c>
      <c r="G19" s="200">
        <f t="shared" si="5"/>
        <v>1790</v>
      </c>
      <c r="H19" s="198">
        <f t="shared" si="1"/>
        <v>96.6</v>
      </c>
      <c r="J19" s="200">
        <f t="shared" si="6"/>
        <v>1990</v>
      </c>
      <c r="K19" s="198">
        <f t="shared" si="2"/>
        <v>138.6</v>
      </c>
      <c r="M19" s="200">
        <f t="shared" si="7"/>
        <v>2190</v>
      </c>
      <c r="N19" s="198">
        <f t="shared" si="3"/>
        <v>180.6</v>
      </c>
    </row>
    <row r="20" spans="1:14">
      <c r="A20" s="200">
        <f t="shared" si="9"/>
        <v>1395</v>
      </c>
      <c r="B20" s="198">
        <f t="shared" si="8"/>
        <v>13.65</v>
      </c>
      <c r="D20" s="200">
        <f t="shared" si="4"/>
        <v>1595</v>
      </c>
      <c r="E20" s="198">
        <f t="shared" si="0"/>
        <v>55.65</v>
      </c>
      <c r="G20" s="200">
        <f t="shared" si="5"/>
        <v>1795</v>
      </c>
      <c r="H20" s="198">
        <f t="shared" si="1"/>
        <v>97.649999999999991</v>
      </c>
      <c r="J20" s="200">
        <f t="shared" si="6"/>
        <v>1995</v>
      </c>
      <c r="K20" s="198">
        <f t="shared" si="2"/>
        <v>139.65</v>
      </c>
      <c r="M20" s="200">
        <f t="shared" si="7"/>
        <v>2195</v>
      </c>
      <c r="N20" s="198">
        <f t="shared" si="3"/>
        <v>181.65</v>
      </c>
    </row>
    <row r="21" spans="1:14">
      <c r="A21" s="200">
        <f t="shared" si="9"/>
        <v>1400</v>
      </c>
      <c r="B21" s="198">
        <f t="shared" si="8"/>
        <v>14.7</v>
      </c>
      <c r="D21" s="200">
        <f t="shared" si="4"/>
        <v>1600</v>
      </c>
      <c r="E21" s="198">
        <f t="shared" si="0"/>
        <v>56.699999999999996</v>
      </c>
      <c r="G21" s="200">
        <f t="shared" si="5"/>
        <v>1800</v>
      </c>
      <c r="H21" s="198">
        <f t="shared" si="1"/>
        <v>98.7</v>
      </c>
      <c r="J21" s="200">
        <f t="shared" si="6"/>
        <v>2000</v>
      </c>
      <c r="K21" s="198">
        <f t="shared" si="2"/>
        <v>140.69999999999999</v>
      </c>
      <c r="M21" s="200">
        <f t="shared" si="7"/>
        <v>2200</v>
      </c>
      <c r="N21" s="198">
        <f t="shared" si="3"/>
        <v>182.7</v>
      </c>
    </row>
    <row r="22" spans="1:14">
      <c r="A22" s="200">
        <f t="shared" si="9"/>
        <v>1405</v>
      </c>
      <c r="B22" s="198">
        <f t="shared" si="8"/>
        <v>15.75</v>
      </c>
      <c r="D22" s="200">
        <f t="shared" si="4"/>
        <v>1605</v>
      </c>
      <c r="E22" s="198">
        <f t="shared" si="0"/>
        <v>57.75</v>
      </c>
      <c r="G22" s="200">
        <f t="shared" si="5"/>
        <v>1805</v>
      </c>
      <c r="H22" s="198">
        <f t="shared" si="1"/>
        <v>99.75</v>
      </c>
      <c r="J22" s="200">
        <f t="shared" si="6"/>
        <v>2005</v>
      </c>
      <c r="K22" s="198">
        <f t="shared" si="2"/>
        <v>141.75</v>
      </c>
      <c r="M22" s="200">
        <f t="shared" si="7"/>
        <v>2205</v>
      </c>
      <c r="N22" s="198">
        <f t="shared" si="3"/>
        <v>183.75</v>
      </c>
    </row>
    <row r="23" spans="1:14">
      <c r="A23" s="200">
        <f t="shared" si="9"/>
        <v>1410</v>
      </c>
      <c r="B23" s="198">
        <f t="shared" si="8"/>
        <v>16.8</v>
      </c>
      <c r="D23" s="200">
        <f t="shared" si="4"/>
        <v>1610</v>
      </c>
      <c r="E23" s="198">
        <f t="shared" si="0"/>
        <v>58.8</v>
      </c>
      <c r="G23" s="200">
        <f t="shared" si="5"/>
        <v>1810</v>
      </c>
      <c r="H23" s="198">
        <f t="shared" si="1"/>
        <v>100.8</v>
      </c>
      <c r="J23" s="200">
        <f t="shared" si="6"/>
        <v>2010</v>
      </c>
      <c r="K23" s="198">
        <f t="shared" si="2"/>
        <v>142.79999999999998</v>
      </c>
      <c r="M23" s="200">
        <f t="shared" si="7"/>
        <v>2210</v>
      </c>
      <c r="N23" s="198">
        <f t="shared" si="3"/>
        <v>184.79999999999998</v>
      </c>
    </row>
    <row r="24" spans="1:14">
      <c r="A24" s="200">
        <f t="shared" si="9"/>
        <v>1415</v>
      </c>
      <c r="B24" s="198">
        <f t="shared" si="8"/>
        <v>17.849999999999998</v>
      </c>
      <c r="D24" s="200">
        <f t="shared" si="4"/>
        <v>1615</v>
      </c>
      <c r="E24" s="198">
        <f t="shared" si="0"/>
        <v>59.849999999999994</v>
      </c>
      <c r="G24" s="200">
        <f t="shared" si="5"/>
        <v>1815</v>
      </c>
      <c r="H24" s="198">
        <f t="shared" si="1"/>
        <v>101.85</v>
      </c>
      <c r="J24" s="200">
        <f t="shared" si="6"/>
        <v>2015</v>
      </c>
      <c r="K24" s="198">
        <f t="shared" si="2"/>
        <v>143.85</v>
      </c>
      <c r="M24" s="200">
        <f t="shared" si="7"/>
        <v>2215</v>
      </c>
      <c r="N24" s="198">
        <f t="shared" si="3"/>
        <v>185.85</v>
      </c>
    </row>
    <row r="25" spans="1:14">
      <c r="A25" s="200">
        <f t="shared" si="9"/>
        <v>1420</v>
      </c>
      <c r="B25" s="198">
        <f t="shared" si="8"/>
        <v>18.899999999999999</v>
      </c>
      <c r="D25" s="200">
        <f t="shared" si="4"/>
        <v>1620</v>
      </c>
      <c r="E25" s="198">
        <f t="shared" si="0"/>
        <v>60.9</v>
      </c>
      <c r="G25" s="200">
        <f t="shared" si="5"/>
        <v>1820</v>
      </c>
      <c r="H25" s="198">
        <f t="shared" si="1"/>
        <v>102.89999999999999</v>
      </c>
      <c r="J25" s="200">
        <f t="shared" si="6"/>
        <v>2020</v>
      </c>
      <c r="K25" s="198">
        <f t="shared" si="2"/>
        <v>144.9</v>
      </c>
      <c r="M25" s="200">
        <f t="shared" si="7"/>
        <v>2220</v>
      </c>
      <c r="N25" s="198">
        <f t="shared" si="3"/>
        <v>186.9</v>
      </c>
    </row>
    <row r="26" spans="1:14">
      <c r="A26" s="200">
        <f t="shared" si="9"/>
        <v>1425</v>
      </c>
      <c r="B26" s="198">
        <f t="shared" si="8"/>
        <v>19.95</v>
      </c>
      <c r="D26" s="200">
        <f t="shared" si="4"/>
        <v>1625</v>
      </c>
      <c r="E26" s="198">
        <f t="shared" si="0"/>
        <v>61.949999999999996</v>
      </c>
      <c r="G26" s="200">
        <f t="shared" si="5"/>
        <v>1825</v>
      </c>
      <c r="H26" s="198">
        <f t="shared" si="1"/>
        <v>103.95</v>
      </c>
      <c r="J26" s="200">
        <f t="shared" si="6"/>
        <v>2025</v>
      </c>
      <c r="K26" s="198">
        <f t="shared" si="2"/>
        <v>145.94999999999999</v>
      </c>
      <c r="M26" s="200">
        <f t="shared" si="7"/>
        <v>2225</v>
      </c>
      <c r="N26" s="198">
        <f t="shared" si="3"/>
        <v>187.95</v>
      </c>
    </row>
    <row r="27" spans="1:14">
      <c r="A27" s="200">
        <f t="shared" si="9"/>
        <v>1430</v>
      </c>
      <c r="B27" s="198">
        <f t="shared" si="8"/>
        <v>21</v>
      </c>
      <c r="D27" s="200">
        <f t="shared" si="4"/>
        <v>1630</v>
      </c>
      <c r="E27" s="198">
        <f t="shared" si="0"/>
        <v>63</v>
      </c>
      <c r="G27" s="200">
        <f t="shared" si="5"/>
        <v>1830</v>
      </c>
      <c r="H27" s="198">
        <f t="shared" si="1"/>
        <v>105</v>
      </c>
      <c r="J27" s="200">
        <f t="shared" si="6"/>
        <v>2030</v>
      </c>
      <c r="K27" s="198">
        <f t="shared" si="2"/>
        <v>147</v>
      </c>
      <c r="M27" s="200">
        <f t="shared" si="7"/>
        <v>2230</v>
      </c>
      <c r="N27" s="198">
        <f t="shared" si="3"/>
        <v>189</v>
      </c>
    </row>
    <row r="28" spans="1:14">
      <c r="A28" s="200">
        <f t="shared" si="9"/>
        <v>1435</v>
      </c>
      <c r="B28" s="198">
        <f t="shared" si="8"/>
        <v>22.05</v>
      </c>
      <c r="D28" s="200">
        <f t="shared" si="4"/>
        <v>1635</v>
      </c>
      <c r="E28" s="198">
        <f t="shared" si="0"/>
        <v>64.05</v>
      </c>
      <c r="G28" s="200">
        <f t="shared" si="5"/>
        <v>1835</v>
      </c>
      <c r="H28" s="198">
        <f t="shared" si="1"/>
        <v>106.05</v>
      </c>
      <c r="J28" s="200">
        <f t="shared" si="6"/>
        <v>2035</v>
      </c>
      <c r="K28" s="198">
        <f t="shared" si="2"/>
        <v>148.04999999999998</v>
      </c>
      <c r="M28" s="200">
        <f t="shared" si="7"/>
        <v>2235</v>
      </c>
      <c r="N28" s="198">
        <f t="shared" si="3"/>
        <v>190.04999999999998</v>
      </c>
    </row>
    <row r="29" spans="1:14">
      <c r="A29" s="200">
        <f t="shared" si="9"/>
        <v>1440</v>
      </c>
      <c r="B29" s="198">
        <f t="shared" si="8"/>
        <v>23.099999999999998</v>
      </c>
      <c r="D29" s="200">
        <f t="shared" si="4"/>
        <v>1640</v>
      </c>
      <c r="E29" s="198">
        <f t="shared" si="0"/>
        <v>65.099999999999994</v>
      </c>
      <c r="G29" s="200">
        <f t="shared" si="5"/>
        <v>1840</v>
      </c>
      <c r="H29" s="198">
        <f t="shared" si="1"/>
        <v>107.1</v>
      </c>
      <c r="J29" s="200">
        <f t="shared" si="6"/>
        <v>2040</v>
      </c>
      <c r="K29" s="198">
        <f t="shared" si="2"/>
        <v>149.1</v>
      </c>
      <c r="M29" s="200">
        <f t="shared" si="7"/>
        <v>2240</v>
      </c>
      <c r="N29" s="198">
        <f t="shared" si="3"/>
        <v>191.1</v>
      </c>
    </row>
    <row r="30" spans="1:14">
      <c r="A30" s="200">
        <f t="shared" si="9"/>
        <v>1445</v>
      </c>
      <c r="B30" s="198">
        <f t="shared" si="8"/>
        <v>24.15</v>
      </c>
      <c r="D30" s="200">
        <f t="shared" si="4"/>
        <v>1645</v>
      </c>
      <c r="E30" s="198">
        <f t="shared" si="0"/>
        <v>66.149999999999991</v>
      </c>
      <c r="G30" s="200">
        <f t="shared" si="5"/>
        <v>1845</v>
      </c>
      <c r="H30" s="198">
        <f t="shared" si="1"/>
        <v>108.14999999999999</v>
      </c>
      <c r="J30" s="200">
        <f t="shared" si="6"/>
        <v>2045</v>
      </c>
      <c r="K30" s="198">
        <f t="shared" si="2"/>
        <v>150.15</v>
      </c>
      <c r="L30" s="203"/>
      <c r="M30" s="200">
        <f t="shared" si="7"/>
        <v>2245</v>
      </c>
      <c r="N30" s="198">
        <f t="shared" si="3"/>
        <v>192.15</v>
      </c>
    </row>
    <row r="31" spans="1:14">
      <c r="A31" s="200">
        <f t="shared" si="9"/>
        <v>1450</v>
      </c>
      <c r="B31" s="198">
        <f t="shared" si="8"/>
        <v>25.2</v>
      </c>
      <c r="D31" s="200">
        <f t="shared" si="4"/>
        <v>1650</v>
      </c>
      <c r="E31" s="198">
        <f t="shared" si="0"/>
        <v>67.2</v>
      </c>
      <c r="G31" s="200">
        <f t="shared" si="5"/>
        <v>1850</v>
      </c>
      <c r="H31" s="198">
        <f t="shared" si="1"/>
        <v>109.2</v>
      </c>
      <c r="J31" s="200">
        <f t="shared" si="6"/>
        <v>2050</v>
      </c>
      <c r="K31" s="198">
        <f t="shared" si="2"/>
        <v>151.19999999999999</v>
      </c>
      <c r="M31" s="200">
        <f t="shared" si="7"/>
        <v>2250</v>
      </c>
      <c r="N31" s="198">
        <f t="shared" si="3"/>
        <v>193.2</v>
      </c>
    </row>
    <row r="32" spans="1:14">
      <c r="A32" s="200">
        <f t="shared" si="9"/>
        <v>1455</v>
      </c>
      <c r="B32" s="198">
        <f t="shared" si="8"/>
        <v>26.25</v>
      </c>
      <c r="D32" s="200">
        <f t="shared" si="4"/>
        <v>1655</v>
      </c>
      <c r="E32" s="198">
        <f t="shared" si="0"/>
        <v>68.25</v>
      </c>
      <c r="G32" s="200">
        <f t="shared" si="5"/>
        <v>1855</v>
      </c>
      <c r="H32" s="198">
        <f t="shared" si="1"/>
        <v>110.25</v>
      </c>
      <c r="J32" s="200">
        <f t="shared" si="6"/>
        <v>2055</v>
      </c>
      <c r="K32" s="198">
        <f t="shared" si="2"/>
        <v>152.25</v>
      </c>
      <c r="M32" s="200">
        <f t="shared" si="7"/>
        <v>2255</v>
      </c>
      <c r="N32" s="198">
        <f t="shared" si="3"/>
        <v>194.25</v>
      </c>
    </row>
    <row r="33" spans="1:14">
      <c r="A33" s="200">
        <f t="shared" si="9"/>
        <v>1460</v>
      </c>
      <c r="B33" s="198">
        <f t="shared" si="8"/>
        <v>27.3</v>
      </c>
      <c r="D33" s="200">
        <f t="shared" si="4"/>
        <v>1660</v>
      </c>
      <c r="E33" s="198">
        <f t="shared" si="0"/>
        <v>69.3</v>
      </c>
      <c r="G33" s="200">
        <f t="shared" si="5"/>
        <v>1860</v>
      </c>
      <c r="H33" s="198">
        <f t="shared" si="1"/>
        <v>111.3</v>
      </c>
      <c r="J33" s="200">
        <f t="shared" si="6"/>
        <v>2060</v>
      </c>
      <c r="K33" s="198">
        <f t="shared" si="2"/>
        <v>153.29999999999998</v>
      </c>
      <c r="M33" s="200">
        <f t="shared" si="7"/>
        <v>2260</v>
      </c>
      <c r="N33" s="198">
        <f t="shared" si="3"/>
        <v>195.29999999999998</v>
      </c>
    </row>
    <row r="34" spans="1:14">
      <c r="A34" s="200">
        <f t="shared" si="9"/>
        <v>1465</v>
      </c>
      <c r="B34" s="198">
        <f t="shared" si="8"/>
        <v>28.349999999999998</v>
      </c>
      <c r="D34" s="200">
        <f t="shared" si="4"/>
        <v>1665</v>
      </c>
      <c r="E34" s="198">
        <f t="shared" si="0"/>
        <v>70.349999999999994</v>
      </c>
      <c r="G34" s="200">
        <f t="shared" si="5"/>
        <v>1865</v>
      </c>
      <c r="H34" s="198">
        <f t="shared" si="1"/>
        <v>112.35</v>
      </c>
      <c r="J34" s="200">
        <f t="shared" si="6"/>
        <v>2065</v>
      </c>
      <c r="K34" s="198">
        <f t="shared" si="2"/>
        <v>154.35</v>
      </c>
      <c r="M34" s="200">
        <f t="shared" si="7"/>
        <v>2265</v>
      </c>
      <c r="N34" s="198">
        <f t="shared" si="3"/>
        <v>196.35</v>
      </c>
    </row>
    <row r="35" spans="1:14">
      <c r="A35" s="200">
        <f t="shared" si="9"/>
        <v>1470</v>
      </c>
      <c r="B35" s="198">
        <f t="shared" si="8"/>
        <v>29.4</v>
      </c>
      <c r="D35" s="200">
        <f t="shared" si="4"/>
        <v>1670</v>
      </c>
      <c r="E35" s="198">
        <f t="shared" si="0"/>
        <v>71.399999999999991</v>
      </c>
      <c r="G35" s="200">
        <f t="shared" si="5"/>
        <v>1870</v>
      </c>
      <c r="H35" s="198">
        <f t="shared" si="1"/>
        <v>113.39999999999999</v>
      </c>
      <c r="J35" s="200">
        <f t="shared" si="6"/>
        <v>2070</v>
      </c>
      <c r="K35" s="198">
        <f t="shared" si="2"/>
        <v>155.4</v>
      </c>
      <c r="M35" s="200">
        <f t="shared" si="7"/>
        <v>2270</v>
      </c>
      <c r="N35" s="198">
        <f t="shared" si="3"/>
        <v>197.4</v>
      </c>
    </row>
    <row r="36" spans="1:14">
      <c r="A36" s="200">
        <f t="shared" si="9"/>
        <v>1475</v>
      </c>
      <c r="B36" s="198">
        <f t="shared" si="8"/>
        <v>30.45</v>
      </c>
      <c r="D36" s="200">
        <f t="shared" si="4"/>
        <v>1675</v>
      </c>
      <c r="E36" s="198">
        <f t="shared" si="0"/>
        <v>72.45</v>
      </c>
      <c r="G36" s="200">
        <f t="shared" si="5"/>
        <v>1875</v>
      </c>
      <c r="H36" s="198">
        <f t="shared" si="1"/>
        <v>114.45</v>
      </c>
      <c r="J36" s="200">
        <f t="shared" si="6"/>
        <v>2075</v>
      </c>
      <c r="K36" s="198">
        <f t="shared" si="2"/>
        <v>156.44999999999999</v>
      </c>
      <c r="M36" s="200">
        <f t="shared" si="7"/>
        <v>2275</v>
      </c>
      <c r="N36" s="198">
        <f t="shared" si="3"/>
        <v>198.45</v>
      </c>
    </row>
    <row r="37" spans="1:14">
      <c r="A37" s="200">
        <f t="shared" si="9"/>
        <v>1480</v>
      </c>
      <c r="B37" s="198">
        <f t="shared" si="8"/>
        <v>31.5</v>
      </c>
      <c r="D37" s="200">
        <f t="shared" si="4"/>
        <v>1680</v>
      </c>
      <c r="E37" s="198">
        <f t="shared" si="0"/>
        <v>73.5</v>
      </c>
      <c r="G37" s="200">
        <f t="shared" si="5"/>
        <v>1880</v>
      </c>
      <c r="H37" s="198">
        <f t="shared" si="1"/>
        <v>115.5</v>
      </c>
      <c r="J37" s="200">
        <f t="shared" si="6"/>
        <v>2080</v>
      </c>
      <c r="K37" s="198">
        <f t="shared" si="2"/>
        <v>157.5</v>
      </c>
      <c r="M37" s="200">
        <f t="shared" si="7"/>
        <v>2280</v>
      </c>
      <c r="N37" s="198">
        <f t="shared" si="3"/>
        <v>199.5</v>
      </c>
    </row>
    <row r="38" spans="1:14">
      <c r="A38" s="200">
        <f t="shared" si="9"/>
        <v>1485</v>
      </c>
      <c r="B38" s="198">
        <f t="shared" si="8"/>
        <v>32.549999999999997</v>
      </c>
      <c r="D38" s="200">
        <f t="shared" si="4"/>
        <v>1685</v>
      </c>
      <c r="E38" s="198">
        <f t="shared" si="0"/>
        <v>74.55</v>
      </c>
      <c r="G38" s="200">
        <f t="shared" si="5"/>
        <v>1885</v>
      </c>
      <c r="H38" s="198">
        <f t="shared" si="1"/>
        <v>116.55</v>
      </c>
      <c r="J38" s="200">
        <f t="shared" si="6"/>
        <v>2085</v>
      </c>
      <c r="K38" s="198">
        <f t="shared" si="2"/>
        <v>158.54999999999998</v>
      </c>
      <c r="M38" s="200">
        <f t="shared" si="7"/>
        <v>2285</v>
      </c>
      <c r="N38" s="198">
        <f t="shared" si="3"/>
        <v>200.54999999999998</v>
      </c>
    </row>
    <row r="39" spans="1:14">
      <c r="A39" s="200">
        <f t="shared" si="9"/>
        <v>1490</v>
      </c>
      <c r="B39" s="198">
        <f t="shared" si="8"/>
        <v>33.6</v>
      </c>
      <c r="D39" s="200">
        <f t="shared" si="4"/>
        <v>1690</v>
      </c>
      <c r="E39" s="198">
        <f t="shared" si="0"/>
        <v>75.599999999999994</v>
      </c>
      <c r="G39" s="200">
        <f t="shared" si="5"/>
        <v>1890</v>
      </c>
      <c r="H39" s="198">
        <f t="shared" si="1"/>
        <v>117.6</v>
      </c>
      <c r="J39" s="200">
        <f t="shared" si="6"/>
        <v>2090</v>
      </c>
      <c r="K39" s="198">
        <f t="shared" si="2"/>
        <v>159.6</v>
      </c>
      <c r="M39" s="200">
        <f t="shared" si="7"/>
        <v>2290</v>
      </c>
      <c r="N39" s="198">
        <f t="shared" si="3"/>
        <v>201.6</v>
      </c>
    </row>
    <row r="40" spans="1:14">
      <c r="A40" s="200">
        <f t="shared" si="9"/>
        <v>1495</v>
      </c>
      <c r="B40" s="198">
        <f t="shared" si="8"/>
        <v>34.65</v>
      </c>
      <c r="D40" s="200">
        <f t="shared" si="4"/>
        <v>1695</v>
      </c>
      <c r="E40" s="198">
        <f t="shared" si="0"/>
        <v>76.649999999999991</v>
      </c>
      <c r="G40" s="200">
        <f t="shared" si="5"/>
        <v>1895</v>
      </c>
      <c r="H40" s="198">
        <f t="shared" si="1"/>
        <v>118.64999999999999</v>
      </c>
      <c r="J40" s="200">
        <f t="shared" si="6"/>
        <v>2095</v>
      </c>
      <c r="K40" s="198">
        <f t="shared" si="2"/>
        <v>160.65</v>
      </c>
      <c r="M40" s="200">
        <f t="shared" si="7"/>
        <v>2295</v>
      </c>
      <c r="N40" s="198">
        <f t="shared" si="3"/>
        <v>202.65</v>
      </c>
    </row>
    <row r="41" spans="1:14">
      <c r="A41" s="200">
        <f t="shared" si="9"/>
        <v>1500</v>
      </c>
      <c r="B41" s="198">
        <f t="shared" si="8"/>
        <v>35.699999999999996</v>
      </c>
      <c r="D41" s="200">
        <f t="shared" si="4"/>
        <v>1700</v>
      </c>
      <c r="E41" s="198">
        <f t="shared" si="0"/>
        <v>77.7</v>
      </c>
      <c r="G41" s="200">
        <f t="shared" si="5"/>
        <v>1900</v>
      </c>
      <c r="H41" s="198">
        <f t="shared" si="1"/>
        <v>119.69999999999999</v>
      </c>
      <c r="J41" s="200">
        <f t="shared" si="6"/>
        <v>2100</v>
      </c>
      <c r="K41" s="198">
        <f t="shared" si="2"/>
        <v>161.69999999999999</v>
      </c>
      <c r="M41" s="200">
        <f t="shared" si="7"/>
        <v>2300</v>
      </c>
      <c r="N41" s="198">
        <f t="shared" si="3"/>
        <v>203.7</v>
      </c>
    </row>
    <row r="42" spans="1:14">
      <c r="A42" s="200">
        <f t="shared" si="9"/>
        <v>1505</v>
      </c>
      <c r="B42" s="198">
        <f t="shared" si="8"/>
        <v>36.75</v>
      </c>
      <c r="D42" s="200">
        <f t="shared" si="4"/>
        <v>1705</v>
      </c>
      <c r="E42" s="198">
        <f t="shared" si="0"/>
        <v>78.75</v>
      </c>
      <c r="G42" s="200">
        <f t="shared" si="5"/>
        <v>1905</v>
      </c>
      <c r="H42" s="198">
        <f t="shared" si="1"/>
        <v>120.75</v>
      </c>
      <c r="J42" s="200">
        <f t="shared" si="6"/>
        <v>2105</v>
      </c>
      <c r="K42" s="198">
        <f t="shared" si="2"/>
        <v>162.75</v>
      </c>
      <c r="M42" s="200">
        <f t="shared" si="7"/>
        <v>2305</v>
      </c>
      <c r="N42" s="198">
        <f t="shared" si="3"/>
        <v>204.75</v>
      </c>
    </row>
    <row r="43" spans="1:14">
      <c r="A43" s="200">
        <f t="shared" si="9"/>
        <v>1510</v>
      </c>
      <c r="B43" s="198">
        <f t="shared" si="8"/>
        <v>37.799999999999997</v>
      </c>
      <c r="D43" s="200">
        <f t="shared" si="4"/>
        <v>1710</v>
      </c>
      <c r="E43" s="198">
        <f t="shared" si="0"/>
        <v>79.8</v>
      </c>
      <c r="G43" s="200">
        <f t="shared" si="5"/>
        <v>1910</v>
      </c>
      <c r="H43" s="198">
        <f t="shared" si="1"/>
        <v>121.8</v>
      </c>
      <c r="J43" s="200">
        <f t="shared" si="6"/>
        <v>2110</v>
      </c>
      <c r="K43" s="198">
        <f t="shared" si="2"/>
        <v>163.79999999999998</v>
      </c>
      <c r="M43" s="200">
        <f t="shared" si="7"/>
        <v>2310</v>
      </c>
      <c r="N43" s="198">
        <f t="shared" si="3"/>
        <v>205.79999999999998</v>
      </c>
    </row>
    <row r="44" spans="1:14">
      <c r="A44" s="200">
        <f t="shared" si="9"/>
        <v>1515</v>
      </c>
      <c r="B44" s="198">
        <f t="shared" si="8"/>
        <v>38.85</v>
      </c>
      <c r="D44" s="200">
        <f t="shared" si="4"/>
        <v>1715</v>
      </c>
      <c r="E44" s="198">
        <f t="shared" si="0"/>
        <v>80.849999999999994</v>
      </c>
      <c r="G44" s="200">
        <f t="shared" si="5"/>
        <v>1915</v>
      </c>
      <c r="H44" s="198">
        <f t="shared" si="1"/>
        <v>122.85</v>
      </c>
      <c r="J44" s="200">
        <f t="shared" si="6"/>
        <v>2115</v>
      </c>
      <c r="K44" s="198">
        <f t="shared" si="2"/>
        <v>164.85</v>
      </c>
      <c r="M44" s="200">
        <f t="shared" si="7"/>
        <v>2315</v>
      </c>
      <c r="N44" s="198">
        <f t="shared" si="3"/>
        <v>206.85</v>
      </c>
    </row>
    <row r="45" spans="1:14">
      <c r="A45" s="204"/>
      <c r="B45" s="205"/>
      <c r="D45" s="204"/>
      <c r="E45" s="205"/>
      <c r="G45" s="204"/>
      <c r="H45" s="205"/>
      <c r="J45" s="204"/>
      <c r="K45" s="205"/>
      <c r="M45" s="204"/>
      <c r="N45" s="205"/>
    </row>
    <row r="46" spans="1:14">
      <c r="A46" s="204"/>
      <c r="B46" s="205"/>
      <c r="D46" s="204"/>
      <c r="E46" s="205"/>
      <c r="G46" s="204"/>
      <c r="H46" s="205"/>
      <c r="J46" s="204"/>
      <c r="K46" s="205"/>
      <c r="M46" s="204"/>
      <c r="N46" s="205"/>
    </row>
    <row r="47" spans="1:14" s="187" customFormat="1" ht="15.75">
      <c r="A47" s="182" t="s">
        <v>252</v>
      </c>
      <c r="B47" s="183"/>
      <c r="C47" s="184"/>
      <c r="D47" s="184"/>
      <c r="E47" s="184"/>
      <c r="F47" s="184"/>
      <c r="G47" s="184"/>
      <c r="H47" s="184"/>
      <c r="I47" s="184"/>
      <c r="J47" s="184"/>
      <c r="K47" s="182"/>
      <c r="L47" s="186"/>
      <c r="N47" s="184"/>
    </row>
    <row r="48" spans="1:14" ht="7.5" customHeight="1">
      <c r="A48" s="188"/>
      <c r="B48" s="183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</row>
    <row r="49" spans="1:14" ht="39.75" customHeight="1">
      <c r="A49" s="189" t="s">
        <v>253</v>
      </c>
      <c r="B49" s="192" t="s">
        <v>255</v>
      </c>
      <c r="C49" s="191"/>
      <c r="D49" s="189" t="s">
        <v>253</v>
      </c>
      <c r="E49" s="192" t="s">
        <v>255</v>
      </c>
      <c r="F49" s="191"/>
      <c r="G49" s="189" t="s">
        <v>253</v>
      </c>
      <c r="H49" s="192" t="s">
        <v>255</v>
      </c>
      <c r="I49" s="191"/>
      <c r="J49" s="189" t="s">
        <v>253</v>
      </c>
      <c r="K49" s="192" t="s">
        <v>255</v>
      </c>
      <c r="L49" s="191"/>
      <c r="M49" s="189" t="s">
        <v>253</v>
      </c>
      <c r="N49" s="192" t="s">
        <v>255</v>
      </c>
    </row>
    <row r="50" spans="1:14">
      <c r="A50" s="193" t="s">
        <v>213</v>
      </c>
      <c r="B50" s="206" t="s">
        <v>213</v>
      </c>
      <c r="D50" s="193" t="s">
        <v>213</v>
      </c>
      <c r="E50" s="196" t="s">
        <v>213</v>
      </c>
      <c r="G50" s="193" t="s">
        <v>213</v>
      </c>
      <c r="H50" s="196" t="s">
        <v>213</v>
      </c>
      <c r="J50" s="193" t="s">
        <v>213</v>
      </c>
      <c r="K50" s="196" t="s">
        <v>213</v>
      </c>
      <c r="M50" s="193" t="s">
        <v>213</v>
      </c>
      <c r="N50" s="196" t="s">
        <v>213</v>
      </c>
    </row>
    <row r="51" spans="1:14">
      <c r="A51" s="200">
        <f>M44+5</f>
        <v>2320</v>
      </c>
      <c r="B51" s="198">
        <f>(A51-$A$7)*21%</f>
        <v>207.9</v>
      </c>
      <c r="C51" s="199"/>
      <c r="D51" s="200">
        <f>A90+5</f>
        <v>2520</v>
      </c>
      <c r="E51" s="198">
        <f>(D51-$A$7)*21%</f>
        <v>249.89999999999998</v>
      </c>
      <c r="F51" s="199"/>
      <c r="G51" s="200">
        <f>D90+5</f>
        <v>2720</v>
      </c>
      <c r="H51" s="198">
        <f>(G51-$A$7)*21%</f>
        <v>291.89999999999998</v>
      </c>
      <c r="I51" s="199"/>
      <c r="J51" s="200">
        <f>G90+5</f>
        <v>2920</v>
      </c>
      <c r="K51" s="198">
        <f>(J51-$A$7)*21%</f>
        <v>333.9</v>
      </c>
      <c r="L51" s="199"/>
      <c r="M51" s="200">
        <f>J90+5</f>
        <v>3120</v>
      </c>
      <c r="N51" s="198">
        <f>(M51-$A$7)*21%</f>
        <v>375.9</v>
      </c>
    </row>
    <row r="52" spans="1:14">
      <c r="A52" s="200">
        <f>A51+5</f>
        <v>2325</v>
      </c>
      <c r="B52" s="198">
        <f>(A52-$A$7)*21%</f>
        <v>208.95</v>
      </c>
      <c r="D52" s="200">
        <f>D51+5</f>
        <v>2525</v>
      </c>
      <c r="E52" s="198">
        <f>(D52-$A$7)*21%</f>
        <v>250.95</v>
      </c>
      <c r="G52" s="200">
        <f>G51+5</f>
        <v>2725</v>
      </c>
      <c r="H52" s="198">
        <f>(G52-$A$7)*21%</f>
        <v>292.95</v>
      </c>
      <c r="J52" s="200">
        <f>J51+5</f>
        <v>2925</v>
      </c>
      <c r="K52" s="198">
        <f>(J52-$A$7)*21%</f>
        <v>334.95</v>
      </c>
      <c r="M52" s="200">
        <f>M51+5</f>
        <v>3125</v>
      </c>
      <c r="N52" s="198">
        <f>(M52-$A$7)*21%</f>
        <v>376.95</v>
      </c>
    </row>
    <row r="53" spans="1:14">
      <c r="A53" s="200">
        <f t="shared" ref="A53:A90" si="10">A52+5</f>
        <v>2330</v>
      </c>
      <c r="B53" s="198">
        <f>(A53-$A$7)*21%</f>
        <v>210</v>
      </c>
      <c r="D53" s="200">
        <f t="shared" ref="D53:D90" si="11">D52+5</f>
        <v>2530</v>
      </c>
      <c r="E53" s="198">
        <f>(D53-$A$7)*21%</f>
        <v>252</v>
      </c>
      <c r="G53" s="200">
        <f t="shared" ref="G53:G90" si="12">G52+5</f>
        <v>2730</v>
      </c>
      <c r="H53" s="198">
        <f>(G53-$A$7)*21%</f>
        <v>294</v>
      </c>
      <c r="J53" s="200">
        <f t="shared" ref="J53:J90" si="13">J52+5</f>
        <v>2930</v>
      </c>
      <c r="K53" s="198">
        <f>(J53-$A$7)*21%</f>
        <v>336</v>
      </c>
      <c r="M53" s="200">
        <f t="shared" ref="M53:M90" si="14">M52+5</f>
        <v>3130</v>
      </c>
      <c r="N53" s="198">
        <f>(M53-$A$7)*21%</f>
        <v>378</v>
      </c>
    </row>
    <row r="54" spans="1:14">
      <c r="A54" s="200">
        <f t="shared" si="10"/>
        <v>2335</v>
      </c>
      <c r="B54" s="198">
        <f>((A54-$A$7-1000)*26%)+210</f>
        <v>211.3</v>
      </c>
      <c r="D54" s="200">
        <f t="shared" si="11"/>
        <v>2535</v>
      </c>
      <c r="E54" s="198">
        <f>((D54-$A$7-1000)*26%)+210</f>
        <v>263.3</v>
      </c>
      <c r="G54" s="200">
        <f t="shared" si="12"/>
        <v>2735</v>
      </c>
      <c r="H54" s="198">
        <f>((G54-$A$7-1000)*26%)+210</f>
        <v>315.3</v>
      </c>
      <c r="J54" s="200">
        <f t="shared" si="13"/>
        <v>2935</v>
      </c>
      <c r="K54" s="198">
        <f>((J54-$A$7-1000)*26%)+210</f>
        <v>367.3</v>
      </c>
      <c r="M54" s="200">
        <f t="shared" si="14"/>
        <v>3135</v>
      </c>
      <c r="N54" s="198">
        <f>((M54-$A$7-1000)*26%)+210</f>
        <v>419.3</v>
      </c>
    </row>
    <row r="55" spans="1:14">
      <c r="A55" s="200">
        <f t="shared" si="10"/>
        <v>2340</v>
      </c>
      <c r="B55" s="198">
        <f t="shared" ref="B55:B90" si="15">((A55-$A$7-1000)*26%)+210</f>
        <v>212.6</v>
      </c>
      <c r="D55" s="200">
        <f t="shared" si="11"/>
        <v>2540</v>
      </c>
      <c r="E55" s="198">
        <f t="shared" ref="E55:E90" si="16">((D55-$A$7-1000)*26%)+210</f>
        <v>264.60000000000002</v>
      </c>
      <c r="G55" s="200">
        <f t="shared" si="12"/>
        <v>2740</v>
      </c>
      <c r="H55" s="198">
        <f t="shared" ref="H55:H90" si="17">((G55-$A$7-1000)*26%)+210</f>
        <v>316.60000000000002</v>
      </c>
      <c r="J55" s="200">
        <f t="shared" si="13"/>
        <v>2940</v>
      </c>
      <c r="K55" s="198">
        <f t="shared" ref="K55:K90" si="18">((J55-$A$7-1000)*26%)+210</f>
        <v>368.6</v>
      </c>
      <c r="M55" s="200">
        <f t="shared" si="14"/>
        <v>3140</v>
      </c>
      <c r="N55" s="198">
        <f t="shared" ref="N55:N90" si="19">((M55-$A$7-1000)*26%)+210</f>
        <v>420.6</v>
      </c>
    </row>
    <row r="56" spans="1:14">
      <c r="A56" s="200">
        <f t="shared" si="10"/>
        <v>2345</v>
      </c>
      <c r="B56" s="198">
        <f t="shared" si="15"/>
        <v>213.9</v>
      </c>
      <c r="D56" s="200">
        <f t="shared" si="11"/>
        <v>2545</v>
      </c>
      <c r="E56" s="198">
        <f t="shared" si="16"/>
        <v>265.89999999999998</v>
      </c>
      <c r="G56" s="200">
        <f t="shared" si="12"/>
        <v>2745</v>
      </c>
      <c r="H56" s="198">
        <f t="shared" si="17"/>
        <v>317.89999999999998</v>
      </c>
      <c r="J56" s="200">
        <f t="shared" si="13"/>
        <v>2945</v>
      </c>
      <c r="K56" s="198">
        <f t="shared" si="18"/>
        <v>369.9</v>
      </c>
      <c r="M56" s="200">
        <f t="shared" si="14"/>
        <v>3145</v>
      </c>
      <c r="N56" s="198">
        <f t="shared" si="19"/>
        <v>421.9</v>
      </c>
    </row>
    <row r="57" spans="1:14">
      <c r="A57" s="200">
        <f t="shared" si="10"/>
        <v>2350</v>
      </c>
      <c r="B57" s="198">
        <f t="shared" si="15"/>
        <v>215.2</v>
      </c>
      <c r="D57" s="200">
        <f t="shared" si="11"/>
        <v>2550</v>
      </c>
      <c r="E57" s="198">
        <f t="shared" si="16"/>
        <v>267.2</v>
      </c>
      <c r="G57" s="200">
        <f t="shared" si="12"/>
        <v>2750</v>
      </c>
      <c r="H57" s="198">
        <f t="shared" si="17"/>
        <v>319.2</v>
      </c>
      <c r="J57" s="200">
        <f t="shared" si="13"/>
        <v>2950</v>
      </c>
      <c r="K57" s="198">
        <f t="shared" si="18"/>
        <v>371.20000000000005</v>
      </c>
      <c r="M57" s="200">
        <f t="shared" si="14"/>
        <v>3150</v>
      </c>
      <c r="N57" s="198">
        <f t="shared" si="19"/>
        <v>423.20000000000005</v>
      </c>
    </row>
    <row r="58" spans="1:14">
      <c r="A58" s="200">
        <f t="shared" si="10"/>
        <v>2355</v>
      </c>
      <c r="B58" s="198">
        <f t="shared" si="15"/>
        <v>216.5</v>
      </c>
      <c r="D58" s="200">
        <f t="shared" si="11"/>
        <v>2555</v>
      </c>
      <c r="E58" s="198">
        <f t="shared" si="16"/>
        <v>268.5</v>
      </c>
      <c r="G58" s="200">
        <f t="shared" si="12"/>
        <v>2755</v>
      </c>
      <c r="H58" s="198">
        <f t="shared" si="17"/>
        <v>320.5</v>
      </c>
      <c r="J58" s="200">
        <f t="shared" si="13"/>
        <v>2955</v>
      </c>
      <c r="K58" s="198">
        <f t="shared" si="18"/>
        <v>372.5</v>
      </c>
      <c r="M58" s="200">
        <f t="shared" si="14"/>
        <v>3155</v>
      </c>
      <c r="N58" s="198">
        <f t="shared" si="19"/>
        <v>424.5</v>
      </c>
    </row>
    <row r="59" spans="1:14">
      <c r="A59" s="200">
        <f t="shared" si="10"/>
        <v>2360</v>
      </c>
      <c r="B59" s="198">
        <f t="shared" si="15"/>
        <v>217.8</v>
      </c>
      <c r="D59" s="200">
        <f t="shared" si="11"/>
        <v>2560</v>
      </c>
      <c r="E59" s="198">
        <f t="shared" si="16"/>
        <v>269.8</v>
      </c>
      <c r="G59" s="200">
        <f t="shared" si="12"/>
        <v>2760</v>
      </c>
      <c r="H59" s="198">
        <f t="shared" si="17"/>
        <v>321.8</v>
      </c>
      <c r="J59" s="200">
        <f t="shared" si="13"/>
        <v>2960</v>
      </c>
      <c r="K59" s="198">
        <f t="shared" si="18"/>
        <v>373.8</v>
      </c>
      <c r="M59" s="200">
        <f t="shared" si="14"/>
        <v>3160</v>
      </c>
      <c r="N59" s="198">
        <f t="shared" si="19"/>
        <v>425.8</v>
      </c>
    </row>
    <row r="60" spans="1:14">
      <c r="A60" s="200">
        <f t="shared" si="10"/>
        <v>2365</v>
      </c>
      <c r="B60" s="198">
        <f t="shared" si="15"/>
        <v>219.1</v>
      </c>
      <c r="D60" s="200">
        <f t="shared" si="11"/>
        <v>2565</v>
      </c>
      <c r="E60" s="198">
        <f t="shared" si="16"/>
        <v>271.10000000000002</v>
      </c>
      <c r="G60" s="200">
        <f t="shared" si="12"/>
        <v>2765</v>
      </c>
      <c r="H60" s="198">
        <f t="shared" si="17"/>
        <v>323.10000000000002</v>
      </c>
      <c r="J60" s="200">
        <f t="shared" si="13"/>
        <v>2965</v>
      </c>
      <c r="K60" s="198">
        <f t="shared" si="18"/>
        <v>375.1</v>
      </c>
      <c r="M60" s="200">
        <f t="shared" si="14"/>
        <v>3165</v>
      </c>
      <c r="N60" s="198">
        <f t="shared" si="19"/>
        <v>427.1</v>
      </c>
    </row>
    <row r="61" spans="1:14">
      <c r="A61" s="200">
        <f t="shared" si="10"/>
        <v>2370</v>
      </c>
      <c r="B61" s="198">
        <f t="shared" si="15"/>
        <v>220.4</v>
      </c>
      <c r="D61" s="200">
        <f t="shared" si="11"/>
        <v>2570</v>
      </c>
      <c r="E61" s="198">
        <f t="shared" si="16"/>
        <v>272.39999999999998</v>
      </c>
      <c r="G61" s="200">
        <f t="shared" si="12"/>
        <v>2770</v>
      </c>
      <c r="H61" s="198">
        <f t="shared" si="17"/>
        <v>324.39999999999998</v>
      </c>
      <c r="J61" s="200">
        <f t="shared" si="13"/>
        <v>2970</v>
      </c>
      <c r="K61" s="198">
        <f t="shared" si="18"/>
        <v>376.4</v>
      </c>
      <c r="M61" s="200">
        <f t="shared" si="14"/>
        <v>3170</v>
      </c>
      <c r="N61" s="198">
        <f t="shared" si="19"/>
        <v>428.4</v>
      </c>
    </row>
    <row r="62" spans="1:14">
      <c r="A62" s="200">
        <f t="shared" si="10"/>
        <v>2375</v>
      </c>
      <c r="B62" s="198">
        <f t="shared" si="15"/>
        <v>221.7</v>
      </c>
      <c r="D62" s="200">
        <f t="shared" si="11"/>
        <v>2575</v>
      </c>
      <c r="E62" s="198">
        <f t="shared" si="16"/>
        <v>273.7</v>
      </c>
      <c r="G62" s="200">
        <f t="shared" si="12"/>
        <v>2775</v>
      </c>
      <c r="H62" s="198">
        <f t="shared" si="17"/>
        <v>325.7</v>
      </c>
      <c r="J62" s="200">
        <f t="shared" si="13"/>
        <v>2975</v>
      </c>
      <c r="K62" s="198">
        <f t="shared" si="18"/>
        <v>377.70000000000005</v>
      </c>
      <c r="M62" s="200">
        <f t="shared" si="14"/>
        <v>3175</v>
      </c>
      <c r="N62" s="198">
        <f t="shared" si="19"/>
        <v>429.70000000000005</v>
      </c>
    </row>
    <row r="63" spans="1:14">
      <c r="A63" s="200">
        <f t="shared" si="10"/>
        <v>2380</v>
      </c>
      <c r="B63" s="198">
        <f t="shared" si="15"/>
        <v>223</v>
      </c>
      <c r="D63" s="200">
        <f t="shared" si="11"/>
        <v>2580</v>
      </c>
      <c r="E63" s="198">
        <f t="shared" si="16"/>
        <v>275</v>
      </c>
      <c r="G63" s="200">
        <f t="shared" si="12"/>
        <v>2780</v>
      </c>
      <c r="H63" s="198">
        <f t="shared" si="17"/>
        <v>327</v>
      </c>
      <c r="J63" s="200">
        <f t="shared" si="13"/>
        <v>2980</v>
      </c>
      <c r="K63" s="198">
        <f t="shared" si="18"/>
        <v>379</v>
      </c>
      <c r="M63" s="200">
        <f t="shared" si="14"/>
        <v>3180</v>
      </c>
      <c r="N63" s="198">
        <f t="shared" si="19"/>
        <v>431</v>
      </c>
    </row>
    <row r="64" spans="1:14">
      <c r="A64" s="200">
        <f t="shared" si="10"/>
        <v>2385</v>
      </c>
      <c r="B64" s="198">
        <f t="shared" si="15"/>
        <v>224.3</v>
      </c>
      <c r="D64" s="200">
        <f t="shared" si="11"/>
        <v>2585</v>
      </c>
      <c r="E64" s="198">
        <f t="shared" si="16"/>
        <v>276.3</v>
      </c>
      <c r="G64" s="200">
        <f t="shared" si="12"/>
        <v>2785</v>
      </c>
      <c r="H64" s="198">
        <f t="shared" si="17"/>
        <v>328.3</v>
      </c>
      <c r="J64" s="200">
        <f t="shared" si="13"/>
        <v>2985</v>
      </c>
      <c r="K64" s="198">
        <f t="shared" si="18"/>
        <v>380.3</v>
      </c>
      <c r="M64" s="200">
        <f t="shared" si="14"/>
        <v>3185</v>
      </c>
      <c r="N64" s="198">
        <f t="shared" si="19"/>
        <v>432.3</v>
      </c>
    </row>
    <row r="65" spans="1:14">
      <c r="A65" s="200">
        <f t="shared" si="10"/>
        <v>2390</v>
      </c>
      <c r="B65" s="198">
        <f t="shared" si="15"/>
        <v>225.6</v>
      </c>
      <c r="D65" s="200">
        <f t="shared" si="11"/>
        <v>2590</v>
      </c>
      <c r="E65" s="198">
        <f t="shared" si="16"/>
        <v>277.60000000000002</v>
      </c>
      <c r="G65" s="200">
        <f t="shared" si="12"/>
        <v>2790</v>
      </c>
      <c r="H65" s="198">
        <f t="shared" si="17"/>
        <v>329.6</v>
      </c>
      <c r="J65" s="200">
        <f t="shared" si="13"/>
        <v>2990</v>
      </c>
      <c r="K65" s="198">
        <f t="shared" si="18"/>
        <v>381.6</v>
      </c>
      <c r="M65" s="200">
        <f t="shared" si="14"/>
        <v>3190</v>
      </c>
      <c r="N65" s="198">
        <f t="shared" si="19"/>
        <v>433.6</v>
      </c>
    </row>
    <row r="66" spans="1:14">
      <c r="A66" s="200">
        <f t="shared" si="10"/>
        <v>2395</v>
      </c>
      <c r="B66" s="198">
        <f t="shared" si="15"/>
        <v>226.9</v>
      </c>
      <c r="D66" s="200">
        <f t="shared" si="11"/>
        <v>2595</v>
      </c>
      <c r="E66" s="198">
        <f t="shared" si="16"/>
        <v>278.89999999999998</v>
      </c>
      <c r="G66" s="200">
        <f t="shared" si="12"/>
        <v>2795</v>
      </c>
      <c r="H66" s="198">
        <f t="shared" si="17"/>
        <v>330.9</v>
      </c>
      <c r="J66" s="200">
        <f t="shared" si="13"/>
        <v>2995</v>
      </c>
      <c r="K66" s="198">
        <f t="shared" si="18"/>
        <v>382.9</v>
      </c>
      <c r="M66" s="200">
        <f t="shared" si="14"/>
        <v>3195</v>
      </c>
      <c r="N66" s="198">
        <f t="shared" si="19"/>
        <v>434.9</v>
      </c>
    </row>
    <row r="67" spans="1:14">
      <c r="A67" s="200">
        <f t="shared" si="10"/>
        <v>2400</v>
      </c>
      <c r="B67" s="198">
        <f t="shared" si="15"/>
        <v>228.2</v>
      </c>
      <c r="C67" s="203"/>
      <c r="D67" s="200">
        <f t="shared" si="11"/>
        <v>2600</v>
      </c>
      <c r="E67" s="198">
        <f t="shared" si="16"/>
        <v>280.2</v>
      </c>
      <c r="G67" s="200">
        <f t="shared" si="12"/>
        <v>2800</v>
      </c>
      <c r="H67" s="198">
        <f t="shared" si="17"/>
        <v>332.2</v>
      </c>
      <c r="J67" s="200">
        <f t="shared" si="13"/>
        <v>3000</v>
      </c>
      <c r="K67" s="198">
        <f t="shared" si="18"/>
        <v>384.20000000000005</v>
      </c>
      <c r="M67" s="200">
        <f t="shared" si="14"/>
        <v>3200</v>
      </c>
      <c r="N67" s="198">
        <f t="shared" si="19"/>
        <v>436.20000000000005</v>
      </c>
    </row>
    <row r="68" spans="1:14">
      <c r="A68" s="200">
        <f t="shared" si="10"/>
        <v>2405</v>
      </c>
      <c r="B68" s="198">
        <f t="shared" si="15"/>
        <v>229.5</v>
      </c>
      <c r="D68" s="200">
        <f t="shared" si="11"/>
        <v>2605</v>
      </c>
      <c r="E68" s="198">
        <f t="shared" si="16"/>
        <v>281.5</v>
      </c>
      <c r="G68" s="200">
        <f t="shared" si="12"/>
        <v>2805</v>
      </c>
      <c r="H68" s="198">
        <f t="shared" si="17"/>
        <v>333.5</v>
      </c>
      <c r="J68" s="200">
        <f t="shared" si="13"/>
        <v>3005</v>
      </c>
      <c r="K68" s="198">
        <f t="shared" si="18"/>
        <v>385.5</v>
      </c>
      <c r="M68" s="200">
        <f t="shared" si="14"/>
        <v>3205</v>
      </c>
      <c r="N68" s="198">
        <f t="shared" si="19"/>
        <v>437.5</v>
      </c>
    </row>
    <row r="69" spans="1:14">
      <c r="A69" s="200">
        <f t="shared" si="10"/>
        <v>2410</v>
      </c>
      <c r="B69" s="198">
        <f t="shared" si="15"/>
        <v>230.8</v>
      </c>
      <c r="D69" s="200">
        <f t="shared" si="11"/>
        <v>2610</v>
      </c>
      <c r="E69" s="198">
        <f t="shared" si="16"/>
        <v>282.8</v>
      </c>
      <c r="G69" s="200">
        <f t="shared" si="12"/>
        <v>2810</v>
      </c>
      <c r="H69" s="198">
        <f t="shared" si="17"/>
        <v>334.8</v>
      </c>
      <c r="J69" s="200">
        <f t="shared" si="13"/>
        <v>3010</v>
      </c>
      <c r="K69" s="198">
        <f t="shared" si="18"/>
        <v>386.8</v>
      </c>
      <c r="M69" s="200">
        <f t="shared" si="14"/>
        <v>3210</v>
      </c>
      <c r="N69" s="198">
        <f t="shared" si="19"/>
        <v>438.8</v>
      </c>
    </row>
    <row r="70" spans="1:14">
      <c r="A70" s="200">
        <f t="shared" si="10"/>
        <v>2415</v>
      </c>
      <c r="B70" s="198">
        <f t="shared" si="15"/>
        <v>232.1</v>
      </c>
      <c r="D70" s="200">
        <f t="shared" si="11"/>
        <v>2615</v>
      </c>
      <c r="E70" s="198">
        <f t="shared" si="16"/>
        <v>284.10000000000002</v>
      </c>
      <c r="G70" s="200">
        <f t="shared" si="12"/>
        <v>2815</v>
      </c>
      <c r="H70" s="198">
        <f t="shared" si="17"/>
        <v>336.1</v>
      </c>
      <c r="J70" s="200">
        <f t="shared" si="13"/>
        <v>3015</v>
      </c>
      <c r="K70" s="198">
        <f t="shared" si="18"/>
        <v>388.1</v>
      </c>
      <c r="M70" s="200">
        <f t="shared" si="14"/>
        <v>3215</v>
      </c>
      <c r="N70" s="198">
        <f t="shared" si="19"/>
        <v>440.1</v>
      </c>
    </row>
    <row r="71" spans="1:14">
      <c r="A71" s="200">
        <f t="shared" si="10"/>
        <v>2420</v>
      </c>
      <c r="B71" s="198">
        <f t="shared" si="15"/>
        <v>233.4</v>
      </c>
      <c r="D71" s="200">
        <f t="shared" si="11"/>
        <v>2620</v>
      </c>
      <c r="E71" s="198">
        <f t="shared" si="16"/>
        <v>285.39999999999998</v>
      </c>
      <c r="G71" s="200">
        <f t="shared" si="12"/>
        <v>2820</v>
      </c>
      <c r="H71" s="198">
        <f t="shared" si="17"/>
        <v>337.4</v>
      </c>
      <c r="J71" s="200">
        <f t="shared" si="13"/>
        <v>3020</v>
      </c>
      <c r="K71" s="198">
        <f t="shared" si="18"/>
        <v>389.4</v>
      </c>
      <c r="M71" s="200">
        <f t="shared" si="14"/>
        <v>3220</v>
      </c>
      <c r="N71" s="198">
        <f t="shared" si="19"/>
        <v>441.4</v>
      </c>
    </row>
    <row r="72" spans="1:14">
      <c r="A72" s="200">
        <f t="shared" si="10"/>
        <v>2425</v>
      </c>
      <c r="B72" s="198">
        <f t="shared" si="15"/>
        <v>234.7</v>
      </c>
      <c r="D72" s="200">
        <f t="shared" si="11"/>
        <v>2625</v>
      </c>
      <c r="E72" s="198">
        <f t="shared" si="16"/>
        <v>286.7</v>
      </c>
      <c r="G72" s="200">
        <f t="shared" si="12"/>
        <v>2825</v>
      </c>
      <c r="H72" s="198">
        <f t="shared" si="17"/>
        <v>338.70000000000005</v>
      </c>
      <c r="J72" s="200">
        <f t="shared" si="13"/>
        <v>3025</v>
      </c>
      <c r="K72" s="198">
        <f t="shared" si="18"/>
        <v>390.70000000000005</v>
      </c>
      <c r="M72" s="200">
        <f t="shared" si="14"/>
        <v>3225</v>
      </c>
      <c r="N72" s="198">
        <f t="shared" si="19"/>
        <v>442.70000000000005</v>
      </c>
    </row>
    <row r="73" spans="1:14">
      <c r="A73" s="200">
        <f t="shared" si="10"/>
        <v>2430</v>
      </c>
      <c r="B73" s="198">
        <f t="shared" si="15"/>
        <v>236</v>
      </c>
      <c r="D73" s="200">
        <f t="shared" si="11"/>
        <v>2630</v>
      </c>
      <c r="E73" s="198">
        <f t="shared" si="16"/>
        <v>288</v>
      </c>
      <c r="G73" s="200">
        <f t="shared" si="12"/>
        <v>2830</v>
      </c>
      <c r="H73" s="198">
        <f t="shared" si="17"/>
        <v>340</v>
      </c>
      <c r="J73" s="200">
        <f t="shared" si="13"/>
        <v>3030</v>
      </c>
      <c r="K73" s="198">
        <f t="shared" si="18"/>
        <v>392</v>
      </c>
      <c r="M73" s="200">
        <f t="shared" si="14"/>
        <v>3230</v>
      </c>
      <c r="N73" s="198">
        <f t="shared" si="19"/>
        <v>444</v>
      </c>
    </row>
    <row r="74" spans="1:14">
      <c r="A74" s="200">
        <f t="shared" si="10"/>
        <v>2435</v>
      </c>
      <c r="B74" s="198">
        <f t="shared" si="15"/>
        <v>237.3</v>
      </c>
      <c r="D74" s="200">
        <f t="shared" si="11"/>
        <v>2635</v>
      </c>
      <c r="E74" s="198">
        <f t="shared" si="16"/>
        <v>289.3</v>
      </c>
      <c r="G74" s="200">
        <f t="shared" si="12"/>
        <v>2835</v>
      </c>
      <c r="H74" s="198">
        <f t="shared" si="17"/>
        <v>341.3</v>
      </c>
      <c r="J74" s="200">
        <f t="shared" si="13"/>
        <v>3035</v>
      </c>
      <c r="K74" s="198">
        <f t="shared" si="18"/>
        <v>393.3</v>
      </c>
      <c r="M74" s="200">
        <f t="shared" si="14"/>
        <v>3235</v>
      </c>
      <c r="N74" s="198">
        <f t="shared" si="19"/>
        <v>445.3</v>
      </c>
    </row>
    <row r="75" spans="1:14">
      <c r="A75" s="200">
        <f t="shared" si="10"/>
        <v>2440</v>
      </c>
      <c r="B75" s="198">
        <f t="shared" si="15"/>
        <v>238.6</v>
      </c>
      <c r="D75" s="200">
        <f t="shared" si="11"/>
        <v>2640</v>
      </c>
      <c r="E75" s="198">
        <f t="shared" si="16"/>
        <v>290.60000000000002</v>
      </c>
      <c r="G75" s="200">
        <f t="shared" si="12"/>
        <v>2840</v>
      </c>
      <c r="H75" s="198">
        <f t="shared" si="17"/>
        <v>342.6</v>
      </c>
      <c r="J75" s="200">
        <f t="shared" si="13"/>
        <v>3040</v>
      </c>
      <c r="K75" s="198">
        <f t="shared" si="18"/>
        <v>394.6</v>
      </c>
      <c r="M75" s="200">
        <f t="shared" si="14"/>
        <v>3240</v>
      </c>
      <c r="N75" s="198">
        <f t="shared" si="19"/>
        <v>446.6</v>
      </c>
    </row>
    <row r="76" spans="1:14">
      <c r="A76" s="200">
        <f t="shared" si="10"/>
        <v>2445</v>
      </c>
      <c r="B76" s="198">
        <f t="shared" si="15"/>
        <v>239.9</v>
      </c>
      <c r="D76" s="200">
        <f t="shared" si="11"/>
        <v>2645</v>
      </c>
      <c r="E76" s="198">
        <f t="shared" si="16"/>
        <v>291.89999999999998</v>
      </c>
      <c r="G76" s="200">
        <f t="shared" si="12"/>
        <v>2845</v>
      </c>
      <c r="H76" s="198">
        <f t="shared" si="17"/>
        <v>343.9</v>
      </c>
      <c r="J76" s="200">
        <f t="shared" si="13"/>
        <v>3045</v>
      </c>
      <c r="K76" s="198">
        <f t="shared" si="18"/>
        <v>395.9</v>
      </c>
      <c r="M76" s="200">
        <f t="shared" si="14"/>
        <v>3245</v>
      </c>
      <c r="N76" s="198">
        <f t="shared" si="19"/>
        <v>447.9</v>
      </c>
    </row>
    <row r="77" spans="1:14">
      <c r="A77" s="200">
        <f t="shared" si="10"/>
        <v>2450</v>
      </c>
      <c r="B77" s="198">
        <f t="shared" si="15"/>
        <v>241.2</v>
      </c>
      <c r="D77" s="200">
        <f t="shared" si="11"/>
        <v>2650</v>
      </c>
      <c r="E77" s="198">
        <f t="shared" si="16"/>
        <v>293.2</v>
      </c>
      <c r="G77" s="200">
        <f t="shared" si="12"/>
        <v>2850</v>
      </c>
      <c r="H77" s="198">
        <f t="shared" si="17"/>
        <v>345.20000000000005</v>
      </c>
      <c r="J77" s="200">
        <f t="shared" si="13"/>
        <v>3050</v>
      </c>
      <c r="K77" s="198">
        <f t="shared" si="18"/>
        <v>397.20000000000005</v>
      </c>
      <c r="M77" s="200">
        <f t="shared" si="14"/>
        <v>3250</v>
      </c>
      <c r="N77" s="198">
        <f t="shared" si="19"/>
        <v>449.20000000000005</v>
      </c>
    </row>
    <row r="78" spans="1:14">
      <c r="A78" s="200">
        <f t="shared" si="10"/>
        <v>2455</v>
      </c>
      <c r="B78" s="198">
        <f t="shared" si="15"/>
        <v>242.5</v>
      </c>
      <c r="D78" s="200">
        <f t="shared" si="11"/>
        <v>2655</v>
      </c>
      <c r="E78" s="198">
        <f t="shared" si="16"/>
        <v>294.5</v>
      </c>
      <c r="G78" s="200">
        <f t="shared" si="12"/>
        <v>2855</v>
      </c>
      <c r="H78" s="198">
        <f t="shared" si="17"/>
        <v>346.5</v>
      </c>
      <c r="J78" s="200">
        <f t="shared" si="13"/>
        <v>3055</v>
      </c>
      <c r="K78" s="198">
        <f t="shared" si="18"/>
        <v>398.5</v>
      </c>
      <c r="M78" s="200">
        <f t="shared" si="14"/>
        <v>3255</v>
      </c>
      <c r="N78" s="198">
        <f t="shared" si="19"/>
        <v>450.5</v>
      </c>
    </row>
    <row r="79" spans="1:14">
      <c r="A79" s="200">
        <f t="shared" si="10"/>
        <v>2460</v>
      </c>
      <c r="B79" s="198">
        <f t="shared" si="15"/>
        <v>243.8</v>
      </c>
      <c r="D79" s="200">
        <f t="shared" si="11"/>
        <v>2660</v>
      </c>
      <c r="E79" s="198">
        <f t="shared" si="16"/>
        <v>295.8</v>
      </c>
      <c r="G79" s="200">
        <f t="shared" si="12"/>
        <v>2860</v>
      </c>
      <c r="H79" s="198">
        <f t="shared" si="17"/>
        <v>347.8</v>
      </c>
      <c r="J79" s="200">
        <f t="shared" si="13"/>
        <v>3060</v>
      </c>
      <c r="K79" s="198">
        <f t="shared" si="18"/>
        <v>399.8</v>
      </c>
      <c r="M79" s="200">
        <f t="shared" si="14"/>
        <v>3260</v>
      </c>
      <c r="N79" s="198">
        <f t="shared" si="19"/>
        <v>451.8</v>
      </c>
    </row>
    <row r="80" spans="1:14">
      <c r="A80" s="200">
        <f t="shared" si="10"/>
        <v>2465</v>
      </c>
      <c r="B80" s="198">
        <f t="shared" si="15"/>
        <v>245.1</v>
      </c>
      <c r="D80" s="200">
        <f t="shared" si="11"/>
        <v>2665</v>
      </c>
      <c r="E80" s="198">
        <f t="shared" si="16"/>
        <v>297.10000000000002</v>
      </c>
      <c r="G80" s="200">
        <f t="shared" si="12"/>
        <v>2865</v>
      </c>
      <c r="H80" s="198">
        <f t="shared" si="17"/>
        <v>349.1</v>
      </c>
      <c r="J80" s="200">
        <f t="shared" si="13"/>
        <v>3065</v>
      </c>
      <c r="K80" s="198">
        <f t="shared" si="18"/>
        <v>401.1</v>
      </c>
      <c r="M80" s="200">
        <f t="shared" si="14"/>
        <v>3265</v>
      </c>
      <c r="N80" s="198">
        <f t="shared" si="19"/>
        <v>453.1</v>
      </c>
    </row>
    <row r="81" spans="1:14">
      <c r="A81" s="200">
        <f t="shared" si="10"/>
        <v>2470</v>
      </c>
      <c r="B81" s="198">
        <f t="shared" si="15"/>
        <v>246.4</v>
      </c>
      <c r="D81" s="200">
        <f t="shared" si="11"/>
        <v>2670</v>
      </c>
      <c r="E81" s="198">
        <f t="shared" si="16"/>
        <v>298.39999999999998</v>
      </c>
      <c r="G81" s="200">
        <f t="shared" si="12"/>
        <v>2870</v>
      </c>
      <c r="H81" s="198">
        <f t="shared" si="17"/>
        <v>350.4</v>
      </c>
      <c r="J81" s="200">
        <f t="shared" si="13"/>
        <v>3070</v>
      </c>
      <c r="K81" s="198">
        <f t="shared" si="18"/>
        <v>402.4</v>
      </c>
      <c r="M81" s="200">
        <f t="shared" si="14"/>
        <v>3270</v>
      </c>
      <c r="N81" s="198">
        <f t="shared" si="19"/>
        <v>454.4</v>
      </c>
    </row>
    <row r="82" spans="1:14">
      <c r="A82" s="200">
        <f t="shared" si="10"/>
        <v>2475</v>
      </c>
      <c r="B82" s="198">
        <f t="shared" si="15"/>
        <v>247.7</v>
      </c>
      <c r="D82" s="200">
        <f t="shared" si="11"/>
        <v>2675</v>
      </c>
      <c r="E82" s="198">
        <f t="shared" si="16"/>
        <v>299.7</v>
      </c>
      <c r="G82" s="200">
        <f t="shared" si="12"/>
        <v>2875</v>
      </c>
      <c r="H82" s="198">
        <f t="shared" si="17"/>
        <v>351.70000000000005</v>
      </c>
      <c r="J82" s="200">
        <f t="shared" si="13"/>
        <v>3075</v>
      </c>
      <c r="K82" s="198">
        <f t="shared" si="18"/>
        <v>403.70000000000005</v>
      </c>
      <c r="M82" s="200">
        <f t="shared" si="14"/>
        <v>3275</v>
      </c>
      <c r="N82" s="198">
        <f t="shared" si="19"/>
        <v>455.70000000000005</v>
      </c>
    </row>
    <row r="83" spans="1:14">
      <c r="A83" s="200">
        <f t="shared" si="10"/>
        <v>2480</v>
      </c>
      <c r="B83" s="198">
        <f t="shared" si="15"/>
        <v>249</v>
      </c>
      <c r="D83" s="200">
        <f t="shared" si="11"/>
        <v>2680</v>
      </c>
      <c r="E83" s="198">
        <f t="shared" si="16"/>
        <v>301</v>
      </c>
      <c r="G83" s="200">
        <f t="shared" si="12"/>
        <v>2880</v>
      </c>
      <c r="H83" s="198">
        <f t="shared" si="17"/>
        <v>353</v>
      </c>
      <c r="J83" s="200">
        <f t="shared" si="13"/>
        <v>3080</v>
      </c>
      <c r="K83" s="198">
        <f t="shared" si="18"/>
        <v>405</v>
      </c>
      <c r="M83" s="200">
        <f t="shared" si="14"/>
        <v>3280</v>
      </c>
      <c r="N83" s="198">
        <f t="shared" si="19"/>
        <v>457</v>
      </c>
    </row>
    <row r="84" spans="1:14">
      <c r="A84" s="200">
        <f t="shared" si="10"/>
        <v>2485</v>
      </c>
      <c r="B84" s="198">
        <f t="shared" si="15"/>
        <v>250.3</v>
      </c>
      <c r="D84" s="200">
        <f t="shared" si="11"/>
        <v>2685</v>
      </c>
      <c r="E84" s="198">
        <f t="shared" si="16"/>
        <v>302.3</v>
      </c>
      <c r="G84" s="200">
        <f t="shared" si="12"/>
        <v>2885</v>
      </c>
      <c r="H84" s="198">
        <f t="shared" si="17"/>
        <v>354.3</v>
      </c>
      <c r="J84" s="200">
        <f t="shared" si="13"/>
        <v>3085</v>
      </c>
      <c r="K84" s="198">
        <f t="shared" si="18"/>
        <v>406.3</v>
      </c>
      <c r="M84" s="200">
        <f t="shared" si="14"/>
        <v>3285</v>
      </c>
      <c r="N84" s="198">
        <f t="shared" si="19"/>
        <v>458.3</v>
      </c>
    </row>
    <row r="85" spans="1:14">
      <c r="A85" s="200">
        <f t="shared" si="10"/>
        <v>2490</v>
      </c>
      <c r="B85" s="198">
        <f t="shared" si="15"/>
        <v>251.6</v>
      </c>
      <c r="D85" s="200">
        <f t="shared" si="11"/>
        <v>2690</v>
      </c>
      <c r="E85" s="198">
        <f t="shared" si="16"/>
        <v>303.60000000000002</v>
      </c>
      <c r="G85" s="200">
        <f t="shared" si="12"/>
        <v>2890</v>
      </c>
      <c r="H85" s="198">
        <f t="shared" si="17"/>
        <v>355.6</v>
      </c>
      <c r="J85" s="200">
        <f t="shared" si="13"/>
        <v>3090</v>
      </c>
      <c r="K85" s="198">
        <f t="shared" si="18"/>
        <v>407.6</v>
      </c>
      <c r="M85" s="200">
        <f t="shared" si="14"/>
        <v>3290</v>
      </c>
      <c r="N85" s="198">
        <f t="shared" si="19"/>
        <v>459.6</v>
      </c>
    </row>
    <row r="86" spans="1:14">
      <c r="A86" s="200">
        <f t="shared" si="10"/>
        <v>2495</v>
      </c>
      <c r="B86" s="198">
        <f t="shared" si="15"/>
        <v>252.9</v>
      </c>
      <c r="D86" s="200">
        <f t="shared" si="11"/>
        <v>2695</v>
      </c>
      <c r="E86" s="198">
        <f t="shared" si="16"/>
        <v>304.89999999999998</v>
      </c>
      <c r="G86" s="200">
        <f t="shared" si="12"/>
        <v>2895</v>
      </c>
      <c r="H86" s="198">
        <f t="shared" si="17"/>
        <v>356.9</v>
      </c>
      <c r="J86" s="200">
        <f t="shared" si="13"/>
        <v>3095</v>
      </c>
      <c r="K86" s="198">
        <f t="shared" si="18"/>
        <v>408.9</v>
      </c>
      <c r="M86" s="200">
        <f t="shared" si="14"/>
        <v>3295</v>
      </c>
      <c r="N86" s="198">
        <f t="shared" si="19"/>
        <v>460.9</v>
      </c>
    </row>
    <row r="87" spans="1:14">
      <c r="A87" s="200">
        <f t="shared" si="10"/>
        <v>2500</v>
      </c>
      <c r="B87" s="198">
        <f t="shared" si="15"/>
        <v>254.2</v>
      </c>
      <c r="D87" s="200">
        <f t="shared" si="11"/>
        <v>2700</v>
      </c>
      <c r="E87" s="198">
        <f t="shared" si="16"/>
        <v>306.2</v>
      </c>
      <c r="G87" s="200">
        <f t="shared" si="12"/>
        <v>2900</v>
      </c>
      <c r="H87" s="198">
        <f t="shared" si="17"/>
        <v>358.20000000000005</v>
      </c>
      <c r="J87" s="200">
        <f t="shared" si="13"/>
        <v>3100</v>
      </c>
      <c r="K87" s="198">
        <f t="shared" si="18"/>
        <v>410.20000000000005</v>
      </c>
      <c r="M87" s="200">
        <f t="shared" si="14"/>
        <v>3300</v>
      </c>
      <c r="N87" s="198">
        <f t="shared" si="19"/>
        <v>462.20000000000005</v>
      </c>
    </row>
    <row r="88" spans="1:14">
      <c r="A88" s="200">
        <f t="shared" si="10"/>
        <v>2505</v>
      </c>
      <c r="B88" s="198">
        <f t="shared" si="15"/>
        <v>255.5</v>
      </c>
      <c r="D88" s="200">
        <f t="shared" si="11"/>
        <v>2705</v>
      </c>
      <c r="E88" s="198">
        <f t="shared" si="16"/>
        <v>307.5</v>
      </c>
      <c r="G88" s="200">
        <f t="shared" si="12"/>
        <v>2905</v>
      </c>
      <c r="H88" s="198">
        <f t="shared" si="17"/>
        <v>359.5</v>
      </c>
      <c r="J88" s="200">
        <f t="shared" si="13"/>
        <v>3105</v>
      </c>
      <c r="K88" s="198">
        <f t="shared" si="18"/>
        <v>411.5</v>
      </c>
      <c r="M88" s="200">
        <f t="shared" si="14"/>
        <v>3305</v>
      </c>
      <c r="N88" s="198">
        <f t="shared" si="19"/>
        <v>463.5</v>
      </c>
    </row>
    <row r="89" spans="1:14">
      <c r="A89" s="200">
        <f t="shared" si="10"/>
        <v>2510</v>
      </c>
      <c r="B89" s="198">
        <f t="shared" si="15"/>
        <v>256.8</v>
      </c>
      <c r="D89" s="200">
        <f t="shared" si="11"/>
        <v>2710</v>
      </c>
      <c r="E89" s="198">
        <f t="shared" si="16"/>
        <v>308.8</v>
      </c>
      <c r="G89" s="200">
        <f t="shared" si="12"/>
        <v>2910</v>
      </c>
      <c r="H89" s="198">
        <f t="shared" si="17"/>
        <v>360.8</v>
      </c>
      <c r="J89" s="200">
        <f t="shared" si="13"/>
        <v>3110</v>
      </c>
      <c r="K89" s="198">
        <f t="shared" si="18"/>
        <v>412.8</v>
      </c>
      <c r="M89" s="200">
        <f t="shared" si="14"/>
        <v>3310</v>
      </c>
      <c r="N89" s="198">
        <f t="shared" si="19"/>
        <v>464.8</v>
      </c>
    </row>
    <row r="90" spans="1:14">
      <c r="A90" s="200">
        <f t="shared" si="10"/>
        <v>2515</v>
      </c>
      <c r="B90" s="198">
        <f t="shared" si="15"/>
        <v>258.10000000000002</v>
      </c>
      <c r="D90" s="200">
        <f t="shared" si="11"/>
        <v>2715</v>
      </c>
      <c r="E90" s="198">
        <f t="shared" si="16"/>
        <v>310.10000000000002</v>
      </c>
      <c r="G90" s="200">
        <f t="shared" si="12"/>
        <v>2915</v>
      </c>
      <c r="H90" s="198">
        <f t="shared" si="17"/>
        <v>362.1</v>
      </c>
      <c r="J90" s="200">
        <f t="shared" si="13"/>
        <v>3115</v>
      </c>
      <c r="K90" s="198">
        <f t="shared" si="18"/>
        <v>414.1</v>
      </c>
      <c r="M90" s="200">
        <f t="shared" si="14"/>
        <v>3315</v>
      </c>
      <c r="N90" s="198">
        <f t="shared" si="19"/>
        <v>466.1</v>
      </c>
    </row>
    <row r="91" spans="1:14">
      <c r="A91" s="204"/>
      <c r="B91" s="205"/>
      <c r="D91" s="204"/>
      <c r="E91" s="205"/>
      <c r="G91" s="204"/>
      <c r="H91" s="205"/>
      <c r="J91" s="204"/>
      <c r="K91" s="205"/>
      <c r="M91" s="204"/>
      <c r="N91" s="205"/>
    </row>
    <row r="92" spans="1:14">
      <c r="A92" s="204"/>
      <c r="B92" s="205"/>
      <c r="D92" s="204"/>
      <c r="E92" s="205"/>
      <c r="G92" s="204"/>
      <c r="H92" s="205"/>
      <c r="J92" s="204"/>
      <c r="K92" s="205"/>
      <c r="M92" s="204"/>
      <c r="N92" s="205"/>
    </row>
    <row r="93" spans="1:14" s="187" customFormat="1" ht="15.75">
      <c r="A93" s="182" t="s">
        <v>252</v>
      </c>
      <c r="B93" s="183"/>
      <c r="C93" s="184"/>
      <c r="D93" s="184"/>
      <c r="E93" s="184"/>
      <c r="F93" s="184"/>
      <c r="G93" s="184"/>
      <c r="H93" s="184"/>
      <c r="I93" s="184"/>
      <c r="J93" s="184"/>
      <c r="K93" s="182"/>
      <c r="L93" s="186"/>
      <c r="N93" s="184"/>
    </row>
    <row r="94" spans="1:14" ht="7.5" customHeight="1">
      <c r="A94" s="188"/>
      <c r="B94" s="183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</row>
    <row r="95" spans="1:14" ht="40.5" customHeight="1">
      <c r="A95" s="189" t="s">
        <v>253</v>
      </c>
      <c r="B95" s="192" t="s">
        <v>255</v>
      </c>
      <c r="C95" s="191"/>
      <c r="D95" s="189" t="s">
        <v>253</v>
      </c>
      <c r="E95" s="192" t="s">
        <v>255</v>
      </c>
      <c r="F95" s="191"/>
      <c r="G95" s="189" t="s">
        <v>253</v>
      </c>
      <c r="H95" s="192" t="s">
        <v>255</v>
      </c>
      <c r="I95" s="191"/>
      <c r="J95" s="189" t="s">
        <v>253</v>
      </c>
      <c r="K95" s="192" t="s">
        <v>255</v>
      </c>
      <c r="L95" s="191"/>
      <c r="M95" s="189" t="s">
        <v>253</v>
      </c>
      <c r="N95" s="192" t="s">
        <v>255</v>
      </c>
    </row>
    <row r="96" spans="1:14">
      <c r="A96" s="193" t="s">
        <v>213</v>
      </c>
      <c r="B96" s="206" t="s">
        <v>213</v>
      </c>
      <c r="D96" s="193" t="s">
        <v>213</v>
      </c>
      <c r="E96" s="196" t="s">
        <v>213</v>
      </c>
      <c r="G96" s="193" t="s">
        <v>213</v>
      </c>
      <c r="H96" s="196" t="s">
        <v>213</v>
      </c>
      <c r="J96" s="193" t="s">
        <v>213</v>
      </c>
      <c r="K96" s="196" t="s">
        <v>213</v>
      </c>
      <c r="M96" s="193" t="s">
        <v>213</v>
      </c>
      <c r="N96" s="196" t="s">
        <v>213</v>
      </c>
    </row>
    <row r="97" spans="1:14">
      <c r="A97" s="200">
        <f>M90+5</f>
        <v>3320</v>
      </c>
      <c r="B97" s="198">
        <f>(A97-$A$7)*21%</f>
        <v>417.9</v>
      </c>
      <c r="C97" s="199"/>
      <c r="D97" s="200">
        <f>A136+5</f>
        <v>3520</v>
      </c>
      <c r="E97" s="198">
        <f>(D97-$A$7)*21%</f>
        <v>459.9</v>
      </c>
      <c r="F97" s="199"/>
      <c r="G97" s="200">
        <f>D136+5</f>
        <v>3720</v>
      </c>
      <c r="H97" s="198">
        <f>(G97-$A$7)*21%</f>
        <v>501.9</v>
      </c>
      <c r="I97" s="199"/>
      <c r="J97" s="200">
        <f>G136+5</f>
        <v>3920</v>
      </c>
      <c r="K97" s="198">
        <f>(J97-$A$7)*21%</f>
        <v>543.9</v>
      </c>
      <c r="L97" s="199"/>
      <c r="M97" s="200">
        <f>J136+5</f>
        <v>4120</v>
      </c>
      <c r="N97" s="198">
        <f>(M97-$A$7)*21%</f>
        <v>585.9</v>
      </c>
    </row>
    <row r="98" spans="1:14">
      <c r="A98" s="200">
        <f>A97+5</f>
        <v>3325</v>
      </c>
      <c r="B98" s="198">
        <f>(A98-$A$7)*21%</f>
        <v>418.95</v>
      </c>
      <c r="D98" s="200">
        <f>D97+5</f>
        <v>3525</v>
      </c>
      <c r="E98" s="198">
        <f>(D98-$A$7)*21%</f>
        <v>460.95</v>
      </c>
      <c r="G98" s="200">
        <f>G97+5</f>
        <v>3725</v>
      </c>
      <c r="H98" s="198">
        <f>(G98-$A$7)*21%</f>
        <v>502.95</v>
      </c>
      <c r="J98" s="200">
        <f>J97+5</f>
        <v>3925</v>
      </c>
      <c r="K98" s="198">
        <f>(J98-$A$7)*21%</f>
        <v>544.94999999999993</v>
      </c>
      <c r="M98" s="200">
        <f>M97+5</f>
        <v>4125</v>
      </c>
      <c r="N98" s="198">
        <f>(M98-$A$7)*21%</f>
        <v>586.94999999999993</v>
      </c>
    </row>
    <row r="99" spans="1:14">
      <c r="A99" s="200">
        <f t="shared" ref="A99:A136" si="20">A98+5</f>
        <v>3330</v>
      </c>
      <c r="B99" s="198">
        <f>(A99-$A$7)*21%</f>
        <v>420</v>
      </c>
      <c r="D99" s="200">
        <f t="shared" ref="D99:D136" si="21">D98+5</f>
        <v>3530</v>
      </c>
      <c r="E99" s="198">
        <f>(D99-$A$7)*21%</f>
        <v>462</v>
      </c>
      <c r="G99" s="200">
        <f t="shared" ref="G99:G136" si="22">G98+5</f>
        <v>3730</v>
      </c>
      <c r="H99" s="198">
        <f>(G99-$A$7)*21%</f>
        <v>504</v>
      </c>
      <c r="J99" s="200">
        <f t="shared" ref="J99:J136" si="23">J98+5</f>
        <v>3930</v>
      </c>
      <c r="K99" s="198">
        <f>(J99-$A$7)*21%</f>
        <v>546</v>
      </c>
      <c r="M99" s="200">
        <f t="shared" ref="M99:M136" si="24">M98+5</f>
        <v>4130</v>
      </c>
      <c r="N99" s="198">
        <f>(M99-$A$7)*21%</f>
        <v>588</v>
      </c>
    </row>
    <row r="100" spans="1:14">
      <c r="A100" s="200">
        <f t="shared" si="20"/>
        <v>3335</v>
      </c>
      <c r="B100" s="198">
        <f>((A100-$A$7-1000)*26%)+210</f>
        <v>471.3</v>
      </c>
      <c r="D100" s="200">
        <f t="shared" si="21"/>
        <v>3535</v>
      </c>
      <c r="E100" s="198">
        <f>((D100-$A$7-1000)*26%)+210</f>
        <v>523.29999999999995</v>
      </c>
      <c r="G100" s="200">
        <f t="shared" si="22"/>
        <v>3735</v>
      </c>
      <c r="H100" s="198">
        <f>((G100-$A$7-1000)*26%)+210</f>
        <v>575.29999999999995</v>
      </c>
      <c r="J100" s="200">
        <f t="shared" si="23"/>
        <v>3935</v>
      </c>
      <c r="K100" s="198">
        <f>((J100-$A$7-1000)*26%)+210</f>
        <v>627.29999999999995</v>
      </c>
      <c r="M100" s="200">
        <f t="shared" si="24"/>
        <v>4135</v>
      </c>
      <c r="N100" s="198">
        <f>((M100-$A$7-1000)*26%)+210</f>
        <v>679.3</v>
      </c>
    </row>
    <row r="101" spans="1:14">
      <c r="A101" s="200">
        <f t="shared" si="20"/>
        <v>3340</v>
      </c>
      <c r="B101" s="198">
        <f t="shared" ref="B101:B136" si="25">((A101-$A$7-1000)*26%)+210</f>
        <v>472.6</v>
      </c>
      <c r="D101" s="200">
        <f t="shared" si="21"/>
        <v>3540</v>
      </c>
      <c r="E101" s="198">
        <f t="shared" ref="E101:E136" si="26">((D101-$A$7-1000)*26%)+210</f>
        <v>524.6</v>
      </c>
      <c r="G101" s="200">
        <f t="shared" si="22"/>
        <v>3740</v>
      </c>
      <c r="H101" s="198">
        <f t="shared" ref="H101:H136" si="27">((G101-$A$7-1000)*26%)+210</f>
        <v>576.6</v>
      </c>
      <c r="J101" s="200">
        <f t="shared" si="23"/>
        <v>3940</v>
      </c>
      <c r="K101" s="198">
        <f t="shared" ref="K101:K136" si="28">((J101-$A$7-1000)*26%)+210</f>
        <v>628.6</v>
      </c>
      <c r="M101" s="200">
        <f t="shared" si="24"/>
        <v>4140</v>
      </c>
      <c r="N101" s="198">
        <f t="shared" ref="N101:N136" si="29">((M101-$A$7-1000)*26%)+210</f>
        <v>680.6</v>
      </c>
    </row>
    <row r="102" spans="1:14">
      <c r="A102" s="200">
        <f t="shared" si="20"/>
        <v>3345</v>
      </c>
      <c r="B102" s="198">
        <f t="shared" si="25"/>
        <v>473.90000000000003</v>
      </c>
      <c r="D102" s="200">
        <f t="shared" si="21"/>
        <v>3545</v>
      </c>
      <c r="E102" s="198">
        <f t="shared" si="26"/>
        <v>525.90000000000009</v>
      </c>
      <c r="G102" s="200">
        <f t="shared" si="22"/>
        <v>3745</v>
      </c>
      <c r="H102" s="198">
        <f t="shared" si="27"/>
        <v>577.90000000000009</v>
      </c>
      <c r="J102" s="200">
        <f t="shared" si="23"/>
        <v>3945</v>
      </c>
      <c r="K102" s="198">
        <f t="shared" si="28"/>
        <v>629.90000000000009</v>
      </c>
      <c r="M102" s="200">
        <f t="shared" si="24"/>
        <v>4145</v>
      </c>
      <c r="N102" s="198">
        <f t="shared" si="29"/>
        <v>681.90000000000009</v>
      </c>
    </row>
    <row r="103" spans="1:14">
      <c r="A103" s="200">
        <f t="shared" si="20"/>
        <v>3350</v>
      </c>
      <c r="B103" s="198">
        <f t="shared" si="25"/>
        <v>475.2</v>
      </c>
      <c r="D103" s="200">
        <f t="shared" si="21"/>
        <v>3550</v>
      </c>
      <c r="E103" s="198">
        <f t="shared" si="26"/>
        <v>527.20000000000005</v>
      </c>
      <c r="G103" s="200">
        <f t="shared" si="22"/>
        <v>3750</v>
      </c>
      <c r="H103" s="198">
        <f t="shared" si="27"/>
        <v>579.20000000000005</v>
      </c>
      <c r="J103" s="200">
        <f t="shared" si="23"/>
        <v>3950</v>
      </c>
      <c r="K103" s="198">
        <f t="shared" si="28"/>
        <v>631.20000000000005</v>
      </c>
      <c r="M103" s="200">
        <f t="shared" si="24"/>
        <v>4150</v>
      </c>
      <c r="N103" s="198">
        <f t="shared" si="29"/>
        <v>683.2</v>
      </c>
    </row>
    <row r="104" spans="1:14">
      <c r="A104" s="200">
        <f t="shared" si="20"/>
        <v>3355</v>
      </c>
      <c r="B104" s="198">
        <f t="shared" si="25"/>
        <v>476.5</v>
      </c>
      <c r="D104" s="200">
        <f t="shared" si="21"/>
        <v>3555</v>
      </c>
      <c r="E104" s="198">
        <f t="shared" si="26"/>
        <v>528.5</v>
      </c>
      <c r="G104" s="200">
        <f t="shared" si="22"/>
        <v>3755</v>
      </c>
      <c r="H104" s="198">
        <f t="shared" si="27"/>
        <v>580.5</v>
      </c>
      <c r="J104" s="200">
        <f t="shared" si="23"/>
        <v>3955</v>
      </c>
      <c r="K104" s="198">
        <f t="shared" si="28"/>
        <v>632.5</v>
      </c>
      <c r="M104" s="200">
        <f t="shared" si="24"/>
        <v>4155</v>
      </c>
      <c r="N104" s="198">
        <f t="shared" si="29"/>
        <v>684.5</v>
      </c>
    </row>
    <row r="105" spans="1:14">
      <c r="A105" s="200">
        <f t="shared" si="20"/>
        <v>3360</v>
      </c>
      <c r="B105" s="198">
        <f t="shared" si="25"/>
        <v>477.8</v>
      </c>
      <c r="D105" s="200">
        <f t="shared" si="21"/>
        <v>3560</v>
      </c>
      <c r="E105" s="198">
        <f t="shared" si="26"/>
        <v>529.79999999999995</v>
      </c>
      <c r="G105" s="200">
        <f t="shared" si="22"/>
        <v>3760</v>
      </c>
      <c r="H105" s="198">
        <f t="shared" si="27"/>
        <v>581.79999999999995</v>
      </c>
      <c r="J105" s="200">
        <f t="shared" si="23"/>
        <v>3960</v>
      </c>
      <c r="K105" s="198">
        <f t="shared" si="28"/>
        <v>633.79999999999995</v>
      </c>
      <c r="M105" s="200">
        <f t="shared" si="24"/>
        <v>4160</v>
      </c>
      <c r="N105" s="198">
        <f t="shared" si="29"/>
        <v>685.8</v>
      </c>
    </row>
    <row r="106" spans="1:14">
      <c r="A106" s="200">
        <f t="shared" si="20"/>
        <v>3365</v>
      </c>
      <c r="B106" s="198">
        <f t="shared" si="25"/>
        <v>479.1</v>
      </c>
      <c r="D106" s="200">
        <f t="shared" si="21"/>
        <v>3565</v>
      </c>
      <c r="E106" s="198">
        <f t="shared" si="26"/>
        <v>531.1</v>
      </c>
      <c r="G106" s="200">
        <f t="shared" si="22"/>
        <v>3765</v>
      </c>
      <c r="H106" s="198">
        <f t="shared" si="27"/>
        <v>583.1</v>
      </c>
      <c r="J106" s="200">
        <f t="shared" si="23"/>
        <v>3965</v>
      </c>
      <c r="K106" s="198">
        <f t="shared" si="28"/>
        <v>635.1</v>
      </c>
      <c r="M106" s="200">
        <f t="shared" si="24"/>
        <v>4165</v>
      </c>
      <c r="N106" s="198">
        <f t="shared" si="29"/>
        <v>687.1</v>
      </c>
    </row>
    <row r="107" spans="1:14">
      <c r="A107" s="200">
        <f t="shared" si="20"/>
        <v>3370</v>
      </c>
      <c r="B107" s="198">
        <f t="shared" si="25"/>
        <v>480.40000000000003</v>
      </c>
      <c r="D107" s="200">
        <f t="shared" si="21"/>
        <v>3570</v>
      </c>
      <c r="E107" s="198">
        <f t="shared" si="26"/>
        <v>532.40000000000009</v>
      </c>
      <c r="G107" s="200">
        <f t="shared" si="22"/>
        <v>3770</v>
      </c>
      <c r="H107" s="198">
        <f t="shared" si="27"/>
        <v>584.40000000000009</v>
      </c>
      <c r="J107" s="200">
        <f t="shared" si="23"/>
        <v>3970</v>
      </c>
      <c r="K107" s="198">
        <f t="shared" si="28"/>
        <v>636.40000000000009</v>
      </c>
      <c r="M107" s="200">
        <f t="shared" si="24"/>
        <v>4170</v>
      </c>
      <c r="N107" s="198">
        <f t="shared" si="29"/>
        <v>688.40000000000009</v>
      </c>
    </row>
    <row r="108" spans="1:14">
      <c r="A108" s="200">
        <f t="shared" si="20"/>
        <v>3375</v>
      </c>
      <c r="B108" s="198">
        <f t="shared" si="25"/>
        <v>481.7</v>
      </c>
      <c r="D108" s="200">
        <f t="shared" si="21"/>
        <v>3575</v>
      </c>
      <c r="E108" s="198">
        <f t="shared" si="26"/>
        <v>533.70000000000005</v>
      </c>
      <c r="G108" s="200">
        <f t="shared" si="22"/>
        <v>3775</v>
      </c>
      <c r="H108" s="198">
        <f t="shared" si="27"/>
        <v>585.70000000000005</v>
      </c>
      <c r="J108" s="200">
        <f t="shared" si="23"/>
        <v>3975</v>
      </c>
      <c r="K108" s="198">
        <f t="shared" si="28"/>
        <v>637.70000000000005</v>
      </c>
      <c r="M108" s="200">
        <f t="shared" si="24"/>
        <v>4175</v>
      </c>
      <c r="N108" s="198">
        <f t="shared" si="29"/>
        <v>689.7</v>
      </c>
    </row>
    <row r="109" spans="1:14">
      <c r="A109" s="200">
        <f t="shared" si="20"/>
        <v>3380</v>
      </c>
      <c r="B109" s="198">
        <f t="shared" si="25"/>
        <v>483</v>
      </c>
      <c r="D109" s="200">
        <f t="shared" si="21"/>
        <v>3580</v>
      </c>
      <c r="E109" s="198">
        <f t="shared" si="26"/>
        <v>535</v>
      </c>
      <c r="G109" s="200">
        <f t="shared" si="22"/>
        <v>3780</v>
      </c>
      <c r="H109" s="198">
        <f t="shared" si="27"/>
        <v>587</v>
      </c>
      <c r="J109" s="200">
        <f t="shared" si="23"/>
        <v>3980</v>
      </c>
      <c r="K109" s="198">
        <f t="shared" si="28"/>
        <v>639</v>
      </c>
      <c r="M109" s="200">
        <f t="shared" si="24"/>
        <v>4180</v>
      </c>
      <c r="N109" s="198">
        <f t="shared" si="29"/>
        <v>691</v>
      </c>
    </row>
    <row r="110" spans="1:14">
      <c r="A110" s="200">
        <f t="shared" si="20"/>
        <v>3385</v>
      </c>
      <c r="B110" s="198">
        <f t="shared" si="25"/>
        <v>484.3</v>
      </c>
      <c r="D110" s="200">
        <f t="shared" si="21"/>
        <v>3585</v>
      </c>
      <c r="E110" s="198">
        <f t="shared" si="26"/>
        <v>536.29999999999995</v>
      </c>
      <c r="G110" s="200">
        <f t="shared" si="22"/>
        <v>3785</v>
      </c>
      <c r="H110" s="198">
        <f t="shared" si="27"/>
        <v>588.29999999999995</v>
      </c>
      <c r="J110" s="200">
        <f t="shared" si="23"/>
        <v>3985</v>
      </c>
      <c r="K110" s="198">
        <f t="shared" si="28"/>
        <v>640.29999999999995</v>
      </c>
      <c r="M110" s="200">
        <f t="shared" si="24"/>
        <v>4185</v>
      </c>
      <c r="N110" s="198">
        <f t="shared" si="29"/>
        <v>692.3</v>
      </c>
    </row>
    <row r="111" spans="1:14">
      <c r="A111" s="200">
        <f t="shared" si="20"/>
        <v>3390</v>
      </c>
      <c r="B111" s="198">
        <f t="shared" si="25"/>
        <v>485.6</v>
      </c>
      <c r="D111" s="200">
        <f t="shared" si="21"/>
        <v>3590</v>
      </c>
      <c r="E111" s="198">
        <f t="shared" si="26"/>
        <v>537.6</v>
      </c>
      <c r="G111" s="200">
        <f t="shared" si="22"/>
        <v>3790</v>
      </c>
      <c r="H111" s="198">
        <f t="shared" si="27"/>
        <v>589.6</v>
      </c>
      <c r="J111" s="200">
        <f t="shared" si="23"/>
        <v>3990</v>
      </c>
      <c r="K111" s="198">
        <f t="shared" si="28"/>
        <v>641.6</v>
      </c>
      <c r="M111" s="200">
        <f t="shared" si="24"/>
        <v>4190</v>
      </c>
      <c r="N111" s="198">
        <f t="shared" si="29"/>
        <v>693.6</v>
      </c>
    </row>
    <row r="112" spans="1:14">
      <c r="A112" s="200">
        <f t="shared" si="20"/>
        <v>3395</v>
      </c>
      <c r="B112" s="198">
        <f t="shared" si="25"/>
        <v>486.90000000000003</v>
      </c>
      <c r="D112" s="200">
        <f t="shared" si="21"/>
        <v>3595</v>
      </c>
      <c r="E112" s="198">
        <f t="shared" si="26"/>
        <v>538.90000000000009</v>
      </c>
      <c r="G112" s="200">
        <f t="shared" si="22"/>
        <v>3795</v>
      </c>
      <c r="H112" s="198">
        <f t="shared" si="27"/>
        <v>590.90000000000009</v>
      </c>
      <c r="J112" s="200">
        <f t="shared" si="23"/>
        <v>3995</v>
      </c>
      <c r="K112" s="198">
        <f t="shared" si="28"/>
        <v>642.90000000000009</v>
      </c>
      <c r="M112" s="200">
        <f t="shared" si="24"/>
        <v>4195</v>
      </c>
      <c r="N112" s="198">
        <f t="shared" si="29"/>
        <v>694.90000000000009</v>
      </c>
    </row>
    <row r="113" spans="1:14">
      <c r="A113" s="200">
        <f t="shared" si="20"/>
        <v>3400</v>
      </c>
      <c r="B113" s="198">
        <f t="shared" si="25"/>
        <v>488.2</v>
      </c>
      <c r="D113" s="200">
        <f t="shared" si="21"/>
        <v>3600</v>
      </c>
      <c r="E113" s="198">
        <f t="shared" si="26"/>
        <v>540.20000000000005</v>
      </c>
      <c r="G113" s="200">
        <f t="shared" si="22"/>
        <v>3800</v>
      </c>
      <c r="H113" s="198">
        <f t="shared" si="27"/>
        <v>592.20000000000005</v>
      </c>
      <c r="J113" s="200">
        <f t="shared" si="23"/>
        <v>4000</v>
      </c>
      <c r="K113" s="198">
        <f t="shared" si="28"/>
        <v>644.20000000000005</v>
      </c>
      <c r="M113" s="200">
        <f t="shared" si="24"/>
        <v>4200</v>
      </c>
      <c r="N113" s="198">
        <f t="shared" si="29"/>
        <v>696.2</v>
      </c>
    </row>
    <row r="114" spans="1:14">
      <c r="A114" s="200">
        <f t="shared" si="20"/>
        <v>3405</v>
      </c>
      <c r="B114" s="198">
        <f t="shared" si="25"/>
        <v>489.5</v>
      </c>
      <c r="D114" s="200">
        <f t="shared" si="21"/>
        <v>3605</v>
      </c>
      <c r="E114" s="198">
        <f t="shared" si="26"/>
        <v>541.5</v>
      </c>
      <c r="G114" s="200">
        <f t="shared" si="22"/>
        <v>3805</v>
      </c>
      <c r="H114" s="198">
        <f t="shared" si="27"/>
        <v>593.5</v>
      </c>
      <c r="J114" s="200">
        <f t="shared" si="23"/>
        <v>4005</v>
      </c>
      <c r="K114" s="198">
        <f t="shared" si="28"/>
        <v>645.5</v>
      </c>
      <c r="M114" s="200">
        <f t="shared" si="24"/>
        <v>4205</v>
      </c>
      <c r="N114" s="198">
        <f t="shared" si="29"/>
        <v>697.5</v>
      </c>
    </row>
    <row r="115" spans="1:14">
      <c r="A115" s="200">
        <f t="shared" si="20"/>
        <v>3410</v>
      </c>
      <c r="B115" s="198">
        <f t="shared" si="25"/>
        <v>490.8</v>
      </c>
      <c r="D115" s="200">
        <f t="shared" si="21"/>
        <v>3610</v>
      </c>
      <c r="E115" s="198">
        <f t="shared" si="26"/>
        <v>542.79999999999995</v>
      </c>
      <c r="G115" s="200">
        <f t="shared" si="22"/>
        <v>3810</v>
      </c>
      <c r="H115" s="198">
        <f t="shared" si="27"/>
        <v>594.79999999999995</v>
      </c>
      <c r="J115" s="200">
        <f t="shared" si="23"/>
        <v>4010</v>
      </c>
      <c r="K115" s="198">
        <f t="shared" si="28"/>
        <v>646.79999999999995</v>
      </c>
      <c r="M115" s="200">
        <f t="shared" si="24"/>
        <v>4210</v>
      </c>
      <c r="N115" s="198">
        <f t="shared" si="29"/>
        <v>698.8</v>
      </c>
    </row>
    <row r="116" spans="1:14">
      <c r="A116" s="200">
        <f t="shared" si="20"/>
        <v>3415</v>
      </c>
      <c r="B116" s="198">
        <f t="shared" si="25"/>
        <v>492.1</v>
      </c>
      <c r="D116" s="200">
        <f t="shared" si="21"/>
        <v>3615</v>
      </c>
      <c r="E116" s="198">
        <f t="shared" si="26"/>
        <v>544.1</v>
      </c>
      <c r="G116" s="200">
        <f t="shared" si="22"/>
        <v>3815</v>
      </c>
      <c r="H116" s="198">
        <f t="shared" si="27"/>
        <v>596.1</v>
      </c>
      <c r="J116" s="200">
        <f t="shared" si="23"/>
        <v>4015</v>
      </c>
      <c r="K116" s="198">
        <f t="shared" si="28"/>
        <v>648.1</v>
      </c>
      <c r="M116" s="200">
        <f t="shared" si="24"/>
        <v>4215</v>
      </c>
      <c r="N116" s="198">
        <f t="shared" si="29"/>
        <v>700.1</v>
      </c>
    </row>
    <row r="117" spans="1:14">
      <c r="A117" s="200">
        <f t="shared" si="20"/>
        <v>3420</v>
      </c>
      <c r="B117" s="198">
        <f t="shared" si="25"/>
        <v>493.40000000000003</v>
      </c>
      <c r="D117" s="200">
        <f t="shared" si="21"/>
        <v>3620</v>
      </c>
      <c r="E117" s="198">
        <f t="shared" si="26"/>
        <v>545.40000000000009</v>
      </c>
      <c r="G117" s="200">
        <f t="shared" si="22"/>
        <v>3820</v>
      </c>
      <c r="H117" s="198">
        <f t="shared" si="27"/>
        <v>597.40000000000009</v>
      </c>
      <c r="J117" s="200">
        <f t="shared" si="23"/>
        <v>4020</v>
      </c>
      <c r="K117" s="198">
        <f t="shared" si="28"/>
        <v>649.40000000000009</v>
      </c>
      <c r="M117" s="200">
        <f t="shared" si="24"/>
        <v>4220</v>
      </c>
      <c r="N117" s="198">
        <f t="shared" si="29"/>
        <v>701.40000000000009</v>
      </c>
    </row>
    <row r="118" spans="1:14">
      <c r="A118" s="200">
        <f t="shared" si="20"/>
        <v>3425</v>
      </c>
      <c r="B118" s="198">
        <f t="shared" si="25"/>
        <v>494.7</v>
      </c>
      <c r="D118" s="200">
        <f t="shared" si="21"/>
        <v>3625</v>
      </c>
      <c r="E118" s="198">
        <f t="shared" si="26"/>
        <v>546.70000000000005</v>
      </c>
      <c r="G118" s="200">
        <f t="shared" si="22"/>
        <v>3825</v>
      </c>
      <c r="H118" s="198">
        <f t="shared" si="27"/>
        <v>598.70000000000005</v>
      </c>
      <c r="J118" s="200">
        <f t="shared" si="23"/>
        <v>4025</v>
      </c>
      <c r="K118" s="198">
        <f t="shared" si="28"/>
        <v>650.70000000000005</v>
      </c>
      <c r="M118" s="200">
        <f t="shared" si="24"/>
        <v>4225</v>
      </c>
      <c r="N118" s="198">
        <f t="shared" si="29"/>
        <v>702.7</v>
      </c>
    </row>
    <row r="119" spans="1:14">
      <c r="A119" s="200">
        <f t="shared" si="20"/>
        <v>3430</v>
      </c>
      <c r="B119" s="198">
        <f t="shared" si="25"/>
        <v>496</v>
      </c>
      <c r="D119" s="200">
        <f t="shared" si="21"/>
        <v>3630</v>
      </c>
      <c r="E119" s="198">
        <f t="shared" si="26"/>
        <v>548</v>
      </c>
      <c r="G119" s="200">
        <f t="shared" si="22"/>
        <v>3830</v>
      </c>
      <c r="H119" s="198">
        <f t="shared" si="27"/>
        <v>600</v>
      </c>
      <c r="J119" s="200">
        <f t="shared" si="23"/>
        <v>4030</v>
      </c>
      <c r="K119" s="198">
        <f t="shared" si="28"/>
        <v>652</v>
      </c>
      <c r="M119" s="200">
        <f t="shared" si="24"/>
        <v>4230</v>
      </c>
      <c r="N119" s="198">
        <f t="shared" si="29"/>
        <v>704</v>
      </c>
    </row>
    <row r="120" spans="1:14">
      <c r="A120" s="200">
        <f t="shared" si="20"/>
        <v>3435</v>
      </c>
      <c r="B120" s="198">
        <f t="shared" si="25"/>
        <v>497.3</v>
      </c>
      <c r="D120" s="200">
        <f t="shared" si="21"/>
        <v>3635</v>
      </c>
      <c r="E120" s="198">
        <f t="shared" si="26"/>
        <v>549.29999999999995</v>
      </c>
      <c r="G120" s="200">
        <f t="shared" si="22"/>
        <v>3835</v>
      </c>
      <c r="H120" s="198">
        <f t="shared" si="27"/>
        <v>601.29999999999995</v>
      </c>
      <c r="J120" s="200">
        <f t="shared" si="23"/>
        <v>4035</v>
      </c>
      <c r="K120" s="198">
        <f t="shared" si="28"/>
        <v>653.29999999999995</v>
      </c>
      <c r="M120" s="200">
        <f t="shared" si="24"/>
        <v>4235</v>
      </c>
      <c r="N120" s="198">
        <f t="shared" si="29"/>
        <v>705.3</v>
      </c>
    </row>
    <row r="121" spans="1:14">
      <c r="A121" s="200">
        <f t="shared" si="20"/>
        <v>3440</v>
      </c>
      <c r="B121" s="198">
        <f t="shared" si="25"/>
        <v>498.6</v>
      </c>
      <c r="D121" s="200">
        <f t="shared" si="21"/>
        <v>3640</v>
      </c>
      <c r="E121" s="198">
        <f t="shared" si="26"/>
        <v>550.6</v>
      </c>
      <c r="G121" s="200">
        <f t="shared" si="22"/>
        <v>3840</v>
      </c>
      <c r="H121" s="198">
        <f t="shared" si="27"/>
        <v>602.6</v>
      </c>
      <c r="J121" s="200">
        <f t="shared" si="23"/>
        <v>4040</v>
      </c>
      <c r="K121" s="198">
        <f t="shared" si="28"/>
        <v>654.6</v>
      </c>
      <c r="M121" s="200">
        <f t="shared" si="24"/>
        <v>4240</v>
      </c>
      <c r="N121" s="198">
        <f t="shared" si="29"/>
        <v>706.6</v>
      </c>
    </row>
    <row r="122" spans="1:14">
      <c r="A122" s="200">
        <f t="shared" si="20"/>
        <v>3445</v>
      </c>
      <c r="B122" s="198">
        <f t="shared" si="25"/>
        <v>499.90000000000003</v>
      </c>
      <c r="D122" s="200">
        <f t="shared" si="21"/>
        <v>3645</v>
      </c>
      <c r="E122" s="198">
        <f t="shared" si="26"/>
        <v>551.90000000000009</v>
      </c>
      <c r="G122" s="200">
        <f t="shared" si="22"/>
        <v>3845</v>
      </c>
      <c r="H122" s="198">
        <f t="shared" si="27"/>
        <v>603.90000000000009</v>
      </c>
      <c r="J122" s="200">
        <f t="shared" si="23"/>
        <v>4045</v>
      </c>
      <c r="K122" s="198">
        <f t="shared" si="28"/>
        <v>655.90000000000009</v>
      </c>
      <c r="M122" s="200">
        <f t="shared" si="24"/>
        <v>4245</v>
      </c>
      <c r="N122" s="198">
        <f t="shared" si="29"/>
        <v>707.90000000000009</v>
      </c>
    </row>
    <row r="123" spans="1:14">
      <c r="A123" s="200">
        <f t="shared" si="20"/>
        <v>3450</v>
      </c>
      <c r="B123" s="198">
        <f t="shared" si="25"/>
        <v>501.2</v>
      </c>
      <c r="D123" s="200">
        <f t="shared" si="21"/>
        <v>3650</v>
      </c>
      <c r="E123" s="198">
        <f t="shared" si="26"/>
        <v>553.20000000000005</v>
      </c>
      <c r="G123" s="200">
        <f t="shared" si="22"/>
        <v>3850</v>
      </c>
      <c r="H123" s="198">
        <f t="shared" si="27"/>
        <v>605.20000000000005</v>
      </c>
      <c r="J123" s="200">
        <f t="shared" si="23"/>
        <v>4050</v>
      </c>
      <c r="K123" s="198">
        <f t="shared" si="28"/>
        <v>657.2</v>
      </c>
      <c r="M123" s="200">
        <f t="shared" si="24"/>
        <v>4250</v>
      </c>
      <c r="N123" s="198">
        <f t="shared" si="29"/>
        <v>709.2</v>
      </c>
    </row>
    <row r="124" spans="1:14">
      <c r="A124" s="200">
        <f t="shared" si="20"/>
        <v>3455</v>
      </c>
      <c r="B124" s="198">
        <f t="shared" si="25"/>
        <v>502.5</v>
      </c>
      <c r="D124" s="200">
        <f t="shared" si="21"/>
        <v>3655</v>
      </c>
      <c r="E124" s="198">
        <f t="shared" si="26"/>
        <v>554.5</v>
      </c>
      <c r="G124" s="200">
        <f t="shared" si="22"/>
        <v>3855</v>
      </c>
      <c r="H124" s="198">
        <f t="shared" si="27"/>
        <v>606.5</v>
      </c>
      <c r="J124" s="200">
        <f t="shared" si="23"/>
        <v>4055</v>
      </c>
      <c r="K124" s="198">
        <f t="shared" si="28"/>
        <v>658.5</v>
      </c>
      <c r="M124" s="200">
        <f t="shared" si="24"/>
        <v>4255</v>
      </c>
      <c r="N124" s="198">
        <f t="shared" si="29"/>
        <v>710.5</v>
      </c>
    </row>
    <row r="125" spans="1:14">
      <c r="A125" s="200">
        <f t="shared" si="20"/>
        <v>3460</v>
      </c>
      <c r="B125" s="198">
        <f t="shared" si="25"/>
        <v>503.8</v>
      </c>
      <c r="D125" s="200">
        <f t="shared" si="21"/>
        <v>3660</v>
      </c>
      <c r="E125" s="198">
        <f t="shared" si="26"/>
        <v>555.79999999999995</v>
      </c>
      <c r="G125" s="200">
        <f t="shared" si="22"/>
        <v>3860</v>
      </c>
      <c r="H125" s="198">
        <f t="shared" si="27"/>
        <v>607.79999999999995</v>
      </c>
      <c r="J125" s="200">
        <f t="shared" si="23"/>
        <v>4060</v>
      </c>
      <c r="K125" s="198">
        <f t="shared" si="28"/>
        <v>659.8</v>
      </c>
      <c r="M125" s="200">
        <f t="shared" si="24"/>
        <v>4260</v>
      </c>
      <c r="N125" s="198">
        <f t="shared" si="29"/>
        <v>711.8</v>
      </c>
    </row>
    <row r="126" spans="1:14">
      <c r="A126" s="200">
        <f t="shared" si="20"/>
        <v>3465</v>
      </c>
      <c r="B126" s="198">
        <f t="shared" si="25"/>
        <v>505.1</v>
      </c>
      <c r="D126" s="200">
        <f t="shared" si="21"/>
        <v>3665</v>
      </c>
      <c r="E126" s="198">
        <f t="shared" si="26"/>
        <v>557.1</v>
      </c>
      <c r="G126" s="200">
        <f t="shared" si="22"/>
        <v>3865</v>
      </c>
      <c r="H126" s="198">
        <f t="shared" si="27"/>
        <v>609.1</v>
      </c>
      <c r="J126" s="200">
        <f t="shared" si="23"/>
        <v>4065</v>
      </c>
      <c r="K126" s="198">
        <f t="shared" si="28"/>
        <v>661.1</v>
      </c>
      <c r="M126" s="200">
        <f t="shared" si="24"/>
        <v>4265</v>
      </c>
      <c r="N126" s="198">
        <f t="shared" si="29"/>
        <v>713.1</v>
      </c>
    </row>
    <row r="127" spans="1:14">
      <c r="A127" s="200">
        <f t="shared" si="20"/>
        <v>3470</v>
      </c>
      <c r="B127" s="198">
        <f t="shared" si="25"/>
        <v>506.40000000000003</v>
      </c>
      <c r="D127" s="200">
        <f t="shared" si="21"/>
        <v>3670</v>
      </c>
      <c r="E127" s="198">
        <f t="shared" si="26"/>
        <v>558.40000000000009</v>
      </c>
      <c r="G127" s="200">
        <f t="shared" si="22"/>
        <v>3870</v>
      </c>
      <c r="H127" s="198">
        <f t="shared" si="27"/>
        <v>610.40000000000009</v>
      </c>
      <c r="J127" s="200">
        <f t="shared" si="23"/>
        <v>4070</v>
      </c>
      <c r="K127" s="198">
        <f t="shared" si="28"/>
        <v>662.40000000000009</v>
      </c>
      <c r="M127" s="200">
        <f t="shared" si="24"/>
        <v>4270</v>
      </c>
      <c r="N127" s="198">
        <f t="shared" si="29"/>
        <v>714.40000000000009</v>
      </c>
    </row>
    <row r="128" spans="1:14">
      <c r="A128" s="200">
        <f t="shared" si="20"/>
        <v>3475</v>
      </c>
      <c r="B128" s="198">
        <f t="shared" si="25"/>
        <v>507.7</v>
      </c>
      <c r="D128" s="200">
        <f t="shared" si="21"/>
        <v>3675</v>
      </c>
      <c r="E128" s="198">
        <f t="shared" si="26"/>
        <v>559.70000000000005</v>
      </c>
      <c r="G128" s="200">
        <f t="shared" si="22"/>
        <v>3875</v>
      </c>
      <c r="H128" s="198">
        <f t="shared" si="27"/>
        <v>611.70000000000005</v>
      </c>
      <c r="J128" s="200">
        <f t="shared" si="23"/>
        <v>4075</v>
      </c>
      <c r="K128" s="198">
        <f t="shared" si="28"/>
        <v>663.7</v>
      </c>
      <c r="M128" s="200">
        <f t="shared" si="24"/>
        <v>4275</v>
      </c>
      <c r="N128" s="198">
        <f t="shared" si="29"/>
        <v>715.7</v>
      </c>
    </row>
    <row r="129" spans="1:14">
      <c r="A129" s="200">
        <f t="shared" si="20"/>
        <v>3480</v>
      </c>
      <c r="B129" s="198">
        <f t="shared" si="25"/>
        <v>509</v>
      </c>
      <c r="D129" s="200">
        <f t="shared" si="21"/>
        <v>3680</v>
      </c>
      <c r="E129" s="198">
        <f t="shared" si="26"/>
        <v>561</v>
      </c>
      <c r="G129" s="200">
        <f t="shared" si="22"/>
        <v>3880</v>
      </c>
      <c r="H129" s="198">
        <f t="shared" si="27"/>
        <v>613</v>
      </c>
      <c r="J129" s="200">
        <f t="shared" si="23"/>
        <v>4080</v>
      </c>
      <c r="K129" s="198">
        <f t="shared" si="28"/>
        <v>665</v>
      </c>
      <c r="M129" s="200">
        <f t="shared" si="24"/>
        <v>4280</v>
      </c>
      <c r="N129" s="198">
        <f t="shared" si="29"/>
        <v>717</v>
      </c>
    </row>
    <row r="130" spans="1:14">
      <c r="A130" s="200">
        <f t="shared" si="20"/>
        <v>3485</v>
      </c>
      <c r="B130" s="198">
        <f t="shared" si="25"/>
        <v>510.3</v>
      </c>
      <c r="D130" s="200">
        <f t="shared" si="21"/>
        <v>3685</v>
      </c>
      <c r="E130" s="198">
        <f t="shared" si="26"/>
        <v>562.29999999999995</v>
      </c>
      <c r="G130" s="200">
        <f t="shared" si="22"/>
        <v>3885</v>
      </c>
      <c r="H130" s="198">
        <f t="shared" si="27"/>
        <v>614.29999999999995</v>
      </c>
      <c r="J130" s="200">
        <f t="shared" si="23"/>
        <v>4085</v>
      </c>
      <c r="K130" s="198">
        <f t="shared" si="28"/>
        <v>666.3</v>
      </c>
      <c r="M130" s="200">
        <f t="shared" si="24"/>
        <v>4285</v>
      </c>
      <c r="N130" s="198">
        <f t="shared" si="29"/>
        <v>718.3</v>
      </c>
    </row>
    <row r="131" spans="1:14">
      <c r="A131" s="200">
        <f t="shared" si="20"/>
        <v>3490</v>
      </c>
      <c r="B131" s="198">
        <f t="shared" si="25"/>
        <v>511.6</v>
      </c>
      <c r="D131" s="200">
        <f t="shared" si="21"/>
        <v>3690</v>
      </c>
      <c r="E131" s="198">
        <f t="shared" si="26"/>
        <v>563.6</v>
      </c>
      <c r="G131" s="200">
        <f t="shared" si="22"/>
        <v>3890</v>
      </c>
      <c r="H131" s="198">
        <f t="shared" si="27"/>
        <v>615.6</v>
      </c>
      <c r="J131" s="200">
        <f t="shared" si="23"/>
        <v>4090</v>
      </c>
      <c r="K131" s="198">
        <f t="shared" si="28"/>
        <v>667.6</v>
      </c>
      <c r="M131" s="200">
        <f t="shared" si="24"/>
        <v>4290</v>
      </c>
      <c r="N131" s="198">
        <f t="shared" si="29"/>
        <v>719.6</v>
      </c>
    </row>
    <row r="132" spans="1:14">
      <c r="A132" s="200">
        <f t="shared" si="20"/>
        <v>3495</v>
      </c>
      <c r="B132" s="198">
        <f t="shared" si="25"/>
        <v>512.90000000000009</v>
      </c>
      <c r="D132" s="200">
        <f t="shared" si="21"/>
        <v>3695</v>
      </c>
      <c r="E132" s="198">
        <f t="shared" si="26"/>
        <v>564.90000000000009</v>
      </c>
      <c r="G132" s="200">
        <f t="shared" si="22"/>
        <v>3895</v>
      </c>
      <c r="H132" s="198">
        <f t="shared" si="27"/>
        <v>616.90000000000009</v>
      </c>
      <c r="J132" s="200">
        <f t="shared" si="23"/>
        <v>4095</v>
      </c>
      <c r="K132" s="198">
        <f t="shared" si="28"/>
        <v>668.90000000000009</v>
      </c>
      <c r="M132" s="200">
        <f t="shared" si="24"/>
        <v>4295</v>
      </c>
      <c r="N132" s="198">
        <f t="shared" si="29"/>
        <v>720.90000000000009</v>
      </c>
    </row>
    <row r="133" spans="1:14">
      <c r="A133" s="200">
        <f t="shared" si="20"/>
        <v>3500</v>
      </c>
      <c r="B133" s="198">
        <f t="shared" si="25"/>
        <v>514.20000000000005</v>
      </c>
      <c r="D133" s="200">
        <f t="shared" si="21"/>
        <v>3700</v>
      </c>
      <c r="E133" s="198">
        <f t="shared" si="26"/>
        <v>566.20000000000005</v>
      </c>
      <c r="G133" s="200">
        <f t="shared" si="22"/>
        <v>3900</v>
      </c>
      <c r="H133" s="198">
        <f t="shared" si="27"/>
        <v>618.20000000000005</v>
      </c>
      <c r="J133" s="200">
        <f t="shared" si="23"/>
        <v>4100</v>
      </c>
      <c r="K133" s="198">
        <f t="shared" si="28"/>
        <v>670.2</v>
      </c>
      <c r="M133" s="200">
        <f t="shared" si="24"/>
        <v>4300</v>
      </c>
      <c r="N133" s="198">
        <f t="shared" si="29"/>
        <v>722.2</v>
      </c>
    </row>
    <row r="134" spans="1:14">
      <c r="A134" s="200">
        <f t="shared" si="20"/>
        <v>3505</v>
      </c>
      <c r="B134" s="198">
        <f t="shared" si="25"/>
        <v>515.5</v>
      </c>
      <c r="C134" s="203"/>
      <c r="D134" s="200">
        <f t="shared" si="21"/>
        <v>3705</v>
      </c>
      <c r="E134" s="198">
        <f t="shared" si="26"/>
        <v>567.5</v>
      </c>
      <c r="G134" s="200">
        <f t="shared" si="22"/>
        <v>3905</v>
      </c>
      <c r="H134" s="198">
        <f t="shared" si="27"/>
        <v>619.5</v>
      </c>
      <c r="J134" s="200">
        <f t="shared" si="23"/>
        <v>4105</v>
      </c>
      <c r="K134" s="198">
        <f t="shared" si="28"/>
        <v>671.5</v>
      </c>
      <c r="M134" s="200">
        <f t="shared" si="24"/>
        <v>4305</v>
      </c>
      <c r="N134" s="198">
        <f t="shared" si="29"/>
        <v>723.5</v>
      </c>
    </row>
    <row r="135" spans="1:14">
      <c r="A135" s="200">
        <f t="shared" si="20"/>
        <v>3510</v>
      </c>
      <c r="B135" s="198">
        <f t="shared" si="25"/>
        <v>516.79999999999995</v>
      </c>
      <c r="D135" s="200">
        <f t="shared" si="21"/>
        <v>3710</v>
      </c>
      <c r="E135" s="198">
        <f t="shared" si="26"/>
        <v>568.79999999999995</v>
      </c>
      <c r="G135" s="200">
        <f t="shared" si="22"/>
        <v>3910</v>
      </c>
      <c r="H135" s="198">
        <f t="shared" si="27"/>
        <v>620.79999999999995</v>
      </c>
      <c r="J135" s="200">
        <f t="shared" si="23"/>
        <v>4110</v>
      </c>
      <c r="K135" s="198">
        <f t="shared" si="28"/>
        <v>672.8</v>
      </c>
      <c r="M135" s="200">
        <f t="shared" si="24"/>
        <v>4310</v>
      </c>
      <c r="N135" s="198">
        <f t="shared" si="29"/>
        <v>724.80000000000007</v>
      </c>
    </row>
    <row r="136" spans="1:14">
      <c r="A136" s="200">
        <f t="shared" si="20"/>
        <v>3515</v>
      </c>
      <c r="B136" s="198">
        <f t="shared" si="25"/>
        <v>518.1</v>
      </c>
      <c r="D136" s="200">
        <f t="shared" si="21"/>
        <v>3715</v>
      </c>
      <c r="E136" s="198">
        <f t="shared" si="26"/>
        <v>570.1</v>
      </c>
      <c r="G136" s="200">
        <f t="shared" si="22"/>
        <v>3915</v>
      </c>
      <c r="H136" s="198">
        <f t="shared" si="27"/>
        <v>622.1</v>
      </c>
      <c r="J136" s="200">
        <f t="shared" si="23"/>
        <v>4115</v>
      </c>
      <c r="K136" s="198">
        <f t="shared" si="28"/>
        <v>674.1</v>
      </c>
      <c r="M136" s="200">
        <f t="shared" si="24"/>
        <v>4315</v>
      </c>
      <c r="N136" s="198">
        <f t="shared" si="29"/>
        <v>726.1</v>
      </c>
    </row>
    <row r="139" spans="1:14" ht="15.75">
      <c r="A139" s="182" t="s">
        <v>258</v>
      </c>
      <c r="B139" s="183"/>
      <c r="C139" s="184"/>
      <c r="D139" s="184"/>
      <c r="E139" s="184"/>
    </row>
    <row r="141" spans="1:14" ht="36.75">
      <c r="A141" s="189" t="s">
        <v>253</v>
      </c>
      <c r="B141" s="192" t="s">
        <v>255</v>
      </c>
      <c r="D141" s="189" t="s">
        <v>253</v>
      </c>
      <c r="E141" s="192" t="s">
        <v>255</v>
      </c>
      <c r="F141" s="191"/>
      <c r="G141" s="189" t="s">
        <v>253</v>
      </c>
      <c r="H141" s="192" t="s">
        <v>255</v>
      </c>
      <c r="I141" s="191"/>
      <c r="J141" s="189" t="s">
        <v>253</v>
      </c>
      <c r="K141" s="192" t="s">
        <v>255</v>
      </c>
      <c r="L141" s="191"/>
      <c r="M141" s="189" t="s">
        <v>253</v>
      </c>
      <c r="N141" s="192" t="s">
        <v>255</v>
      </c>
    </row>
    <row r="142" spans="1:14">
      <c r="A142" s="193" t="s">
        <v>213</v>
      </c>
      <c r="B142" s="206" t="s">
        <v>213</v>
      </c>
      <c r="D142" s="193" t="s">
        <v>213</v>
      </c>
      <c r="E142" s="196" t="s">
        <v>213</v>
      </c>
      <c r="G142" s="193" t="s">
        <v>213</v>
      </c>
      <c r="H142" s="196" t="s">
        <v>213</v>
      </c>
      <c r="J142" s="193" t="s">
        <v>213</v>
      </c>
      <c r="K142" s="196" t="s">
        <v>213</v>
      </c>
      <c r="M142" s="193" t="s">
        <v>213</v>
      </c>
      <c r="N142" s="196" t="s">
        <v>213</v>
      </c>
    </row>
    <row r="143" spans="1:14">
      <c r="A143" s="200">
        <f>M136+5</f>
        <v>4320</v>
      </c>
      <c r="B143" s="198">
        <f>(A143-$A$7)*21%</f>
        <v>627.9</v>
      </c>
      <c r="D143" s="200">
        <f>A182+5</f>
        <v>4520</v>
      </c>
      <c r="E143" s="198">
        <f>(D143-$A$7)*21%</f>
        <v>669.9</v>
      </c>
      <c r="F143" s="199"/>
      <c r="G143" s="200">
        <f>D182+5</f>
        <v>4720</v>
      </c>
      <c r="H143" s="198">
        <f>(G143-$A$7)*21%</f>
        <v>711.9</v>
      </c>
      <c r="I143" s="199"/>
      <c r="J143" s="200">
        <f>G182+5</f>
        <v>4920</v>
      </c>
      <c r="K143" s="198">
        <f>(J143-$A$7)*21%</f>
        <v>753.9</v>
      </c>
      <c r="L143" s="199"/>
      <c r="M143" s="200">
        <f>J182+5</f>
        <v>5120</v>
      </c>
      <c r="N143" s="198">
        <f>(M143-$A$7)*21%</f>
        <v>795.9</v>
      </c>
    </row>
    <row r="144" spans="1:14">
      <c r="A144" s="200">
        <f>A143+5</f>
        <v>4325</v>
      </c>
      <c r="B144" s="198">
        <f>(A144-$A$7)*21%</f>
        <v>628.94999999999993</v>
      </c>
      <c r="D144" s="200">
        <f>D143+5</f>
        <v>4525</v>
      </c>
      <c r="E144" s="198">
        <f>(D144-$A$7)*21%</f>
        <v>670.94999999999993</v>
      </c>
      <c r="G144" s="200">
        <f>G143+5</f>
        <v>4725</v>
      </c>
      <c r="H144" s="198">
        <f>(G144-$A$7)*21%</f>
        <v>712.94999999999993</v>
      </c>
      <c r="J144" s="200">
        <f>J143+5</f>
        <v>4925</v>
      </c>
      <c r="K144" s="198">
        <f>(J144-$A$7)*21%</f>
        <v>754.94999999999993</v>
      </c>
      <c r="M144" s="200">
        <f t="shared" ref="M144:M180" si="30">M143+5</f>
        <v>5125</v>
      </c>
      <c r="N144" s="198">
        <f t="shared" ref="N144:N180" si="31">((M144-$A$7-1000)*26%)+210</f>
        <v>936.7</v>
      </c>
    </row>
    <row r="145" spans="1:14">
      <c r="A145" s="200">
        <f t="shared" ref="A145:A182" si="32">A144+5</f>
        <v>4330</v>
      </c>
      <c r="B145" s="198">
        <f>(A145-$A$7)*21%</f>
        <v>630</v>
      </c>
      <c r="D145" s="200">
        <f t="shared" ref="D145:D182" si="33">D144+5</f>
        <v>4530</v>
      </c>
      <c r="E145" s="198">
        <f>(D145-$A$7)*21%</f>
        <v>672</v>
      </c>
      <c r="G145" s="200">
        <f t="shared" ref="G145:G182" si="34">G144+5</f>
        <v>4730</v>
      </c>
      <c r="H145" s="198">
        <f>(G145-$A$7)*21%</f>
        <v>714</v>
      </c>
      <c r="J145" s="200">
        <f t="shared" ref="J145:J182" si="35">J144+5</f>
        <v>4930</v>
      </c>
      <c r="K145" s="198">
        <f>(J145-$A$7)*21%</f>
        <v>756</v>
      </c>
      <c r="M145" s="200">
        <f t="shared" si="30"/>
        <v>5130</v>
      </c>
      <c r="N145" s="198">
        <f t="shared" si="31"/>
        <v>938</v>
      </c>
    </row>
    <row r="146" spans="1:14">
      <c r="A146" s="200">
        <f t="shared" si="32"/>
        <v>4335</v>
      </c>
      <c r="B146" s="198">
        <f>((A146-$A$7-1000)*26%)+210</f>
        <v>731.30000000000007</v>
      </c>
      <c r="D146" s="200">
        <f t="shared" si="33"/>
        <v>4535</v>
      </c>
      <c r="E146" s="198">
        <f>((D146-$A$7-1000)*26%)+210</f>
        <v>783.30000000000007</v>
      </c>
      <c r="G146" s="200">
        <f t="shared" si="34"/>
        <v>4735</v>
      </c>
      <c r="H146" s="198">
        <f>((G146-$A$7-1000)*26%)+210</f>
        <v>835.30000000000007</v>
      </c>
      <c r="J146" s="200">
        <f t="shared" si="35"/>
        <v>4935</v>
      </c>
      <c r="K146" s="198">
        <f>((J146-$A$7-1000)*26%)+210</f>
        <v>887.30000000000007</v>
      </c>
      <c r="M146" s="200">
        <f t="shared" si="30"/>
        <v>5135</v>
      </c>
      <c r="N146" s="198">
        <f t="shared" si="31"/>
        <v>939.30000000000007</v>
      </c>
    </row>
    <row r="147" spans="1:14">
      <c r="A147" s="200">
        <f t="shared" si="32"/>
        <v>4340</v>
      </c>
      <c r="B147" s="198">
        <f t="shared" ref="B147:B182" si="36">((A147-$A$7-1000)*26%)+210</f>
        <v>732.6</v>
      </c>
      <c r="D147" s="200">
        <f t="shared" si="33"/>
        <v>4540</v>
      </c>
      <c r="E147" s="198">
        <f t="shared" ref="E147:E182" si="37">((D147-$A$7-1000)*26%)+210</f>
        <v>784.6</v>
      </c>
      <c r="G147" s="200">
        <f t="shared" si="34"/>
        <v>4740</v>
      </c>
      <c r="H147" s="198">
        <f t="shared" ref="H147:H182" si="38">((G147-$A$7-1000)*26%)+210</f>
        <v>836.6</v>
      </c>
      <c r="J147" s="200">
        <f t="shared" si="35"/>
        <v>4940</v>
      </c>
      <c r="K147" s="198">
        <f t="shared" ref="K147:K182" si="39">((J147-$A$7-1000)*26%)+210</f>
        <v>888.6</v>
      </c>
      <c r="M147" s="200">
        <f t="shared" si="30"/>
        <v>5140</v>
      </c>
      <c r="N147" s="198">
        <f t="shared" si="31"/>
        <v>940.6</v>
      </c>
    </row>
    <row r="148" spans="1:14">
      <c r="A148" s="200">
        <f t="shared" si="32"/>
        <v>4345</v>
      </c>
      <c r="B148" s="198">
        <f t="shared" si="36"/>
        <v>733.9</v>
      </c>
      <c r="D148" s="200">
        <f t="shared" si="33"/>
        <v>4545</v>
      </c>
      <c r="E148" s="198">
        <f t="shared" si="37"/>
        <v>785.9</v>
      </c>
      <c r="G148" s="200">
        <f t="shared" si="34"/>
        <v>4745</v>
      </c>
      <c r="H148" s="198">
        <f t="shared" si="38"/>
        <v>837.9</v>
      </c>
      <c r="J148" s="200">
        <f t="shared" si="35"/>
        <v>4945</v>
      </c>
      <c r="K148" s="198">
        <f t="shared" si="39"/>
        <v>889.9</v>
      </c>
      <c r="M148" s="200">
        <f t="shared" si="30"/>
        <v>5145</v>
      </c>
      <c r="N148" s="198">
        <f t="shared" si="31"/>
        <v>941.9</v>
      </c>
    </row>
    <row r="149" spans="1:14">
      <c r="A149" s="200">
        <f t="shared" si="32"/>
        <v>4350</v>
      </c>
      <c r="B149" s="198">
        <f t="shared" si="36"/>
        <v>735.2</v>
      </c>
      <c r="D149" s="200">
        <f t="shared" si="33"/>
        <v>4550</v>
      </c>
      <c r="E149" s="198">
        <f t="shared" si="37"/>
        <v>787.2</v>
      </c>
      <c r="G149" s="200">
        <f t="shared" si="34"/>
        <v>4750</v>
      </c>
      <c r="H149" s="198">
        <f t="shared" si="38"/>
        <v>839.2</v>
      </c>
      <c r="J149" s="200">
        <f t="shared" si="35"/>
        <v>4950</v>
      </c>
      <c r="K149" s="198">
        <f t="shared" si="39"/>
        <v>891.2</v>
      </c>
      <c r="M149" s="200">
        <f t="shared" si="30"/>
        <v>5150</v>
      </c>
      <c r="N149" s="198">
        <f t="shared" si="31"/>
        <v>943.2</v>
      </c>
    </row>
    <row r="150" spans="1:14">
      <c r="A150" s="200">
        <f t="shared" si="32"/>
        <v>4355</v>
      </c>
      <c r="B150" s="198">
        <f t="shared" si="36"/>
        <v>736.5</v>
      </c>
      <c r="D150" s="200">
        <f t="shared" si="33"/>
        <v>4555</v>
      </c>
      <c r="E150" s="198">
        <f t="shared" si="37"/>
        <v>788.5</v>
      </c>
      <c r="G150" s="200">
        <f t="shared" si="34"/>
        <v>4755</v>
      </c>
      <c r="H150" s="198">
        <f t="shared" si="38"/>
        <v>840.5</v>
      </c>
      <c r="J150" s="200">
        <f t="shared" si="35"/>
        <v>4955</v>
      </c>
      <c r="K150" s="198">
        <f t="shared" si="39"/>
        <v>892.5</v>
      </c>
      <c r="M150" s="200">
        <f t="shared" si="30"/>
        <v>5155</v>
      </c>
      <c r="N150" s="198">
        <f t="shared" si="31"/>
        <v>944.5</v>
      </c>
    </row>
    <row r="151" spans="1:14">
      <c r="A151" s="200">
        <f t="shared" si="32"/>
        <v>4360</v>
      </c>
      <c r="B151" s="198">
        <f t="shared" si="36"/>
        <v>737.80000000000007</v>
      </c>
      <c r="D151" s="200">
        <f t="shared" si="33"/>
        <v>4560</v>
      </c>
      <c r="E151" s="198">
        <f t="shared" si="37"/>
        <v>789.80000000000007</v>
      </c>
      <c r="G151" s="200">
        <f t="shared" si="34"/>
        <v>4760</v>
      </c>
      <c r="H151" s="198">
        <f t="shared" si="38"/>
        <v>841.80000000000007</v>
      </c>
      <c r="J151" s="200">
        <f t="shared" si="35"/>
        <v>4960</v>
      </c>
      <c r="K151" s="198">
        <f t="shared" si="39"/>
        <v>893.80000000000007</v>
      </c>
      <c r="M151" s="200">
        <f t="shared" si="30"/>
        <v>5160</v>
      </c>
      <c r="N151" s="198">
        <f t="shared" si="31"/>
        <v>945.80000000000007</v>
      </c>
    </row>
    <row r="152" spans="1:14">
      <c r="A152" s="200">
        <f t="shared" si="32"/>
        <v>4365</v>
      </c>
      <c r="B152" s="198">
        <f t="shared" si="36"/>
        <v>739.1</v>
      </c>
      <c r="D152" s="200">
        <f t="shared" si="33"/>
        <v>4565</v>
      </c>
      <c r="E152" s="198">
        <f t="shared" si="37"/>
        <v>791.1</v>
      </c>
      <c r="G152" s="200">
        <f t="shared" si="34"/>
        <v>4765</v>
      </c>
      <c r="H152" s="198">
        <f t="shared" si="38"/>
        <v>843.1</v>
      </c>
      <c r="J152" s="200">
        <f t="shared" si="35"/>
        <v>4965</v>
      </c>
      <c r="K152" s="198">
        <f t="shared" si="39"/>
        <v>895.1</v>
      </c>
      <c r="M152" s="200">
        <f t="shared" si="30"/>
        <v>5165</v>
      </c>
      <c r="N152" s="198">
        <f t="shared" si="31"/>
        <v>947.1</v>
      </c>
    </row>
    <row r="153" spans="1:14">
      <c r="A153" s="200">
        <f t="shared" si="32"/>
        <v>4370</v>
      </c>
      <c r="B153" s="198">
        <f t="shared" si="36"/>
        <v>740.4</v>
      </c>
      <c r="D153" s="200">
        <f t="shared" si="33"/>
        <v>4570</v>
      </c>
      <c r="E153" s="198">
        <f t="shared" si="37"/>
        <v>792.4</v>
      </c>
      <c r="G153" s="200">
        <f t="shared" si="34"/>
        <v>4770</v>
      </c>
      <c r="H153" s="198">
        <f t="shared" si="38"/>
        <v>844.4</v>
      </c>
      <c r="J153" s="200">
        <f t="shared" si="35"/>
        <v>4970</v>
      </c>
      <c r="K153" s="198">
        <f t="shared" si="39"/>
        <v>896.4</v>
      </c>
      <c r="M153" s="200">
        <f t="shared" si="30"/>
        <v>5170</v>
      </c>
      <c r="N153" s="198">
        <f t="shared" si="31"/>
        <v>948.4</v>
      </c>
    </row>
    <row r="154" spans="1:14">
      <c r="A154" s="200">
        <f t="shared" si="32"/>
        <v>4375</v>
      </c>
      <c r="B154" s="198">
        <f t="shared" si="36"/>
        <v>741.7</v>
      </c>
      <c r="D154" s="200">
        <f t="shared" si="33"/>
        <v>4575</v>
      </c>
      <c r="E154" s="198">
        <f t="shared" si="37"/>
        <v>793.7</v>
      </c>
      <c r="G154" s="200">
        <f t="shared" si="34"/>
        <v>4775</v>
      </c>
      <c r="H154" s="198">
        <f t="shared" si="38"/>
        <v>845.7</v>
      </c>
      <c r="J154" s="200">
        <f t="shared" si="35"/>
        <v>4975</v>
      </c>
      <c r="K154" s="198">
        <f t="shared" si="39"/>
        <v>897.7</v>
      </c>
      <c r="M154" s="200">
        <f t="shared" si="30"/>
        <v>5175</v>
      </c>
      <c r="N154" s="198">
        <f t="shared" si="31"/>
        <v>949.7</v>
      </c>
    </row>
    <row r="155" spans="1:14">
      <c r="A155" s="200">
        <f t="shared" si="32"/>
        <v>4380</v>
      </c>
      <c r="B155" s="198">
        <f t="shared" si="36"/>
        <v>743</v>
      </c>
      <c r="D155" s="200">
        <f t="shared" si="33"/>
        <v>4580</v>
      </c>
      <c r="E155" s="198">
        <f t="shared" si="37"/>
        <v>795</v>
      </c>
      <c r="G155" s="200">
        <f t="shared" si="34"/>
        <v>4780</v>
      </c>
      <c r="H155" s="198">
        <f t="shared" si="38"/>
        <v>847</v>
      </c>
      <c r="J155" s="200">
        <f t="shared" si="35"/>
        <v>4980</v>
      </c>
      <c r="K155" s="198">
        <f t="shared" si="39"/>
        <v>899</v>
      </c>
      <c r="M155" s="200">
        <f t="shared" si="30"/>
        <v>5180</v>
      </c>
      <c r="N155" s="198">
        <f t="shared" si="31"/>
        <v>951</v>
      </c>
    </row>
    <row r="156" spans="1:14">
      <c r="A156" s="200">
        <f t="shared" si="32"/>
        <v>4385</v>
      </c>
      <c r="B156" s="198">
        <f t="shared" si="36"/>
        <v>744.30000000000007</v>
      </c>
      <c r="D156" s="200">
        <f t="shared" si="33"/>
        <v>4585</v>
      </c>
      <c r="E156" s="198">
        <f t="shared" si="37"/>
        <v>796.30000000000007</v>
      </c>
      <c r="G156" s="200">
        <f t="shared" si="34"/>
        <v>4785</v>
      </c>
      <c r="H156" s="198">
        <f t="shared" si="38"/>
        <v>848.30000000000007</v>
      </c>
      <c r="J156" s="200">
        <f t="shared" si="35"/>
        <v>4985</v>
      </c>
      <c r="K156" s="198">
        <f t="shared" si="39"/>
        <v>900.30000000000007</v>
      </c>
      <c r="M156" s="200">
        <f t="shared" si="30"/>
        <v>5185</v>
      </c>
      <c r="N156" s="198">
        <f t="shared" si="31"/>
        <v>952.30000000000007</v>
      </c>
    </row>
    <row r="157" spans="1:14">
      <c r="A157" s="200">
        <f t="shared" si="32"/>
        <v>4390</v>
      </c>
      <c r="B157" s="198">
        <f t="shared" si="36"/>
        <v>745.6</v>
      </c>
      <c r="D157" s="200">
        <f t="shared" si="33"/>
        <v>4590</v>
      </c>
      <c r="E157" s="198">
        <f t="shared" si="37"/>
        <v>797.6</v>
      </c>
      <c r="G157" s="200">
        <f t="shared" si="34"/>
        <v>4790</v>
      </c>
      <c r="H157" s="198">
        <f t="shared" si="38"/>
        <v>849.6</v>
      </c>
      <c r="J157" s="200">
        <f t="shared" si="35"/>
        <v>4990</v>
      </c>
      <c r="K157" s="198">
        <f t="shared" si="39"/>
        <v>901.6</v>
      </c>
      <c r="M157" s="200">
        <f t="shared" si="30"/>
        <v>5190</v>
      </c>
      <c r="N157" s="198">
        <f t="shared" si="31"/>
        <v>953.6</v>
      </c>
    </row>
    <row r="158" spans="1:14">
      <c r="A158" s="200">
        <f t="shared" si="32"/>
        <v>4395</v>
      </c>
      <c r="B158" s="198">
        <f t="shared" si="36"/>
        <v>746.9</v>
      </c>
      <c r="D158" s="200">
        <f t="shared" si="33"/>
        <v>4595</v>
      </c>
      <c r="E158" s="198">
        <f t="shared" si="37"/>
        <v>798.9</v>
      </c>
      <c r="G158" s="200">
        <f t="shared" si="34"/>
        <v>4795</v>
      </c>
      <c r="H158" s="198">
        <f t="shared" si="38"/>
        <v>850.9</v>
      </c>
      <c r="J158" s="200">
        <f t="shared" si="35"/>
        <v>4995</v>
      </c>
      <c r="K158" s="198">
        <f t="shared" si="39"/>
        <v>902.9</v>
      </c>
      <c r="M158" s="200">
        <f t="shared" si="30"/>
        <v>5195</v>
      </c>
      <c r="N158" s="198">
        <f t="shared" si="31"/>
        <v>954.9</v>
      </c>
    </row>
    <row r="159" spans="1:14">
      <c r="A159" s="200">
        <f t="shared" si="32"/>
        <v>4400</v>
      </c>
      <c r="B159" s="198">
        <f t="shared" si="36"/>
        <v>748.2</v>
      </c>
      <c r="D159" s="200">
        <f t="shared" si="33"/>
        <v>4600</v>
      </c>
      <c r="E159" s="198">
        <f t="shared" si="37"/>
        <v>800.2</v>
      </c>
      <c r="G159" s="200">
        <f t="shared" si="34"/>
        <v>4800</v>
      </c>
      <c r="H159" s="198">
        <f t="shared" si="38"/>
        <v>852.2</v>
      </c>
      <c r="J159" s="200">
        <f t="shared" si="35"/>
        <v>5000</v>
      </c>
      <c r="K159" s="198">
        <f t="shared" si="39"/>
        <v>904.2</v>
      </c>
      <c r="M159" s="200">
        <f t="shared" si="30"/>
        <v>5200</v>
      </c>
      <c r="N159" s="198">
        <f t="shared" si="31"/>
        <v>956.2</v>
      </c>
    </row>
    <row r="160" spans="1:14">
      <c r="A160" s="200">
        <f t="shared" si="32"/>
        <v>4405</v>
      </c>
      <c r="B160" s="198">
        <f t="shared" si="36"/>
        <v>749.5</v>
      </c>
      <c r="D160" s="200">
        <f t="shared" si="33"/>
        <v>4605</v>
      </c>
      <c r="E160" s="198">
        <f t="shared" si="37"/>
        <v>801.5</v>
      </c>
      <c r="G160" s="200">
        <f t="shared" si="34"/>
        <v>4805</v>
      </c>
      <c r="H160" s="198">
        <f t="shared" si="38"/>
        <v>853.5</v>
      </c>
      <c r="J160" s="200">
        <f t="shared" si="35"/>
        <v>5005</v>
      </c>
      <c r="K160" s="198">
        <f t="shared" si="39"/>
        <v>905.5</v>
      </c>
      <c r="M160" s="200">
        <f t="shared" si="30"/>
        <v>5205</v>
      </c>
      <c r="N160" s="198">
        <f t="shared" si="31"/>
        <v>957.5</v>
      </c>
    </row>
    <row r="161" spans="1:15">
      <c r="A161" s="200">
        <f t="shared" si="32"/>
        <v>4410</v>
      </c>
      <c r="B161" s="198">
        <f t="shared" si="36"/>
        <v>750.80000000000007</v>
      </c>
      <c r="D161" s="200">
        <f t="shared" si="33"/>
        <v>4610</v>
      </c>
      <c r="E161" s="198">
        <f t="shared" si="37"/>
        <v>802.80000000000007</v>
      </c>
      <c r="G161" s="200">
        <f t="shared" si="34"/>
        <v>4810</v>
      </c>
      <c r="H161" s="198">
        <f t="shared" si="38"/>
        <v>854.80000000000007</v>
      </c>
      <c r="J161" s="200">
        <f t="shared" si="35"/>
        <v>5010</v>
      </c>
      <c r="K161" s="198">
        <f t="shared" si="39"/>
        <v>906.80000000000007</v>
      </c>
      <c r="M161" s="200">
        <f t="shared" si="30"/>
        <v>5210</v>
      </c>
      <c r="N161" s="198">
        <f t="shared" si="31"/>
        <v>958.80000000000007</v>
      </c>
    </row>
    <row r="162" spans="1:15">
      <c r="A162" s="200">
        <f t="shared" si="32"/>
        <v>4415</v>
      </c>
      <c r="B162" s="198">
        <f t="shared" si="36"/>
        <v>752.1</v>
      </c>
      <c r="D162" s="200">
        <f t="shared" si="33"/>
        <v>4615</v>
      </c>
      <c r="E162" s="198">
        <f t="shared" si="37"/>
        <v>804.1</v>
      </c>
      <c r="G162" s="200">
        <f t="shared" si="34"/>
        <v>4815</v>
      </c>
      <c r="H162" s="198">
        <f t="shared" si="38"/>
        <v>856.1</v>
      </c>
      <c r="J162" s="200">
        <f t="shared" si="35"/>
        <v>5015</v>
      </c>
      <c r="K162" s="198">
        <f t="shared" si="39"/>
        <v>908.1</v>
      </c>
      <c r="M162" s="200">
        <f t="shared" si="30"/>
        <v>5215</v>
      </c>
      <c r="N162" s="198">
        <f t="shared" si="31"/>
        <v>960.1</v>
      </c>
    </row>
    <row r="163" spans="1:15">
      <c r="A163" s="200">
        <f t="shared" si="32"/>
        <v>4420</v>
      </c>
      <c r="B163" s="198">
        <f t="shared" si="36"/>
        <v>753.4</v>
      </c>
      <c r="D163" s="200">
        <f t="shared" si="33"/>
        <v>4620</v>
      </c>
      <c r="E163" s="198">
        <f t="shared" si="37"/>
        <v>805.4</v>
      </c>
      <c r="G163" s="200">
        <f t="shared" si="34"/>
        <v>4820</v>
      </c>
      <c r="H163" s="198">
        <f t="shared" si="38"/>
        <v>857.4</v>
      </c>
      <c r="J163" s="200">
        <f t="shared" si="35"/>
        <v>5020</v>
      </c>
      <c r="K163" s="198">
        <f t="shared" si="39"/>
        <v>909.4</v>
      </c>
      <c r="M163" s="200">
        <f t="shared" si="30"/>
        <v>5220</v>
      </c>
      <c r="N163" s="198">
        <f t="shared" si="31"/>
        <v>961.4</v>
      </c>
      <c r="O163" s="203"/>
    </row>
    <row r="164" spans="1:15">
      <c r="A164" s="200">
        <f t="shared" si="32"/>
        <v>4425</v>
      </c>
      <c r="B164" s="198">
        <f t="shared" si="36"/>
        <v>754.7</v>
      </c>
      <c r="D164" s="200">
        <f t="shared" si="33"/>
        <v>4625</v>
      </c>
      <c r="E164" s="198">
        <f t="shared" si="37"/>
        <v>806.7</v>
      </c>
      <c r="G164" s="200">
        <f t="shared" si="34"/>
        <v>4825</v>
      </c>
      <c r="H164" s="198">
        <f t="shared" si="38"/>
        <v>858.7</v>
      </c>
      <c r="J164" s="200">
        <f t="shared" si="35"/>
        <v>5025</v>
      </c>
      <c r="K164" s="198">
        <f t="shared" si="39"/>
        <v>910.7</v>
      </c>
      <c r="M164" s="200">
        <f t="shared" si="30"/>
        <v>5225</v>
      </c>
      <c r="N164" s="198">
        <f t="shared" si="31"/>
        <v>962.7</v>
      </c>
    </row>
    <row r="165" spans="1:15">
      <c r="A165" s="200">
        <f t="shared" si="32"/>
        <v>4430</v>
      </c>
      <c r="B165" s="198">
        <f t="shared" si="36"/>
        <v>756</v>
      </c>
      <c r="D165" s="200">
        <f t="shared" si="33"/>
        <v>4630</v>
      </c>
      <c r="E165" s="198">
        <f t="shared" si="37"/>
        <v>808</v>
      </c>
      <c r="G165" s="200">
        <f t="shared" si="34"/>
        <v>4830</v>
      </c>
      <c r="H165" s="198">
        <f t="shared" si="38"/>
        <v>860</v>
      </c>
      <c r="J165" s="200">
        <f t="shared" si="35"/>
        <v>5030</v>
      </c>
      <c r="K165" s="198">
        <f t="shared" si="39"/>
        <v>912</v>
      </c>
      <c r="M165" s="200">
        <f t="shared" si="30"/>
        <v>5230</v>
      </c>
      <c r="N165" s="198">
        <f t="shared" si="31"/>
        <v>964</v>
      </c>
    </row>
    <row r="166" spans="1:15">
      <c r="A166" s="200">
        <f t="shared" si="32"/>
        <v>4435</v>
      </c>
      <c r="B166" s="198">
        <f t="shared" si="36"/>
        <v>757.30000000000007</v>
      </c>
      <c r="D166" s="200">
        <f t="shared" si="33"/>
        <v>4635</v>
      </c>
      <c r="E166" s="198">
        <f t="shared" si="37"/>
        <v>809.30000000000007</v>
      </c>
      <c r="G166" s="200">
        <f t="shared" si="34"/>
        <v>4835</v>
      </c>
      <c r="H166" s="198">
        <f t="shared" si="38"/>
        <v>861.30000000000007</v>
      </c>
      <c r="J166" s="200">
        <f t="shared" si="35"/>
        <v>5035</v>
      </c>
      <c r="K166" s="198">
        <f t="shared" si="39"/>
        <v>913.30000000000007</v>
      </c>
      <c r="M166" s="200">
        <f t="shared" si="30"/>
        <v>5235</v>
      </c>
      <c r="N166" s="198">
        <f t="shared" si="31"/>
        <v>965.30000000000007</v>
      </c>
    </row>
    <row r="167" spans="1:15">
      <c r="A167" s="200">
        <f t="shared" si="32"/>
        <v>4440</v>
      </c>
      <c r="B167" s="198">
        <f t="shared" si="36"/>
        <v>758.6</v>
      </c>
      <c r="D167" s="200">
        <f t="shared" si="33"/>
        <v>4640</v>
      </c>
      <c r="E167" s="198">
        <f t="shared" si="37"/>
        <v>810.6</v>
      </c>
      <c r="G167" s="200">
        <f t="shared" si="34"/>
        <v>4840</v>
      </c>
      <c r="H167" s="198">
        <f t="shared" si="38"/>
        <v>862.6</v>
      </c>
      <c r="J167" s="200">
        <f t="shared" si="35"/>
        <v>5040</v>
      </c>
      <c r="K167" s="198">
        <f t="shared" si="39"/>
        <v>914.6</v>
      </c>
      <c r="M167" s="200">
        <f t="shared" si="30"/>
        <v>5240</v>
      </c>
      <c r="N167" s="198">
        <f t="shared" si="31"/>
        <v>966.6</v>
      </c>
    </row>
    <row r="168" spans="1:15">
      <c r="A168" s="200">
        <f t="shared" si="32"/>
        <v>4445</v>
      </c>
      <c r="B168" s="198">
        <f t="shared" si="36"/>
        <v>759.9</v>
      </c>
      <c r="D168" s="200">
        <f t="shared" si="33"/>
        <v>4645</v>
      </c>
      <c r="E168" s="198">
        <f t="shared" si="37"/>
        <v>811.9</v>
      </c>
      <c r="G168" s="200">
        <f t="shared" si="34"/>
        <v>4845</v>
      </c>
      <c r="H168" s="198">
        <f t="shared" si="38"/>
        <v>863.9</v>
      </c>
      <c r="J168" s="200">
        <f t="shared" si="35"/>
        <v>5045</v>
      </c>
      <c r="K168" s="198">
        <f t="shared" si="39"/>
        <v>915.9</v>
      </c>
      <c r="M168" s="200">
        <f t="shared" si="30"/>
        <v>5245</v>
      </c>
      <c r="N168" s="198">
        <f t="shared" si="31"/>
        <v>967.9</v>
      </c>
    </row>
    <row r="169" spans="1:15">
      <c r="A169" s="200">
        <f t="shared" si="32"/>
        <v>4450</v>
      </c>
      <c r="B169" s="198">
        <f t="shared" si="36"/>
        <v>761.2</v>
      </c>
      <c r="D169" s="200">
        <f t="shared" si="33"/>
        <v>4650</v>
      </c>
      <c r="E169" s="198">
        <f t="shared" si="37"/>
        <v>813.2</v>
      </c>
      <c r="G169" s="200">
        <f t="shared" si="34"/>
        <v>4850</v>
      </c>
      <c r="H169" s="198">
        <f t="shared" si="38"/>
        <v>865.2</v>
      </c>
      <c r="J169" s="200">
        <f t="shared" si="35"/>
        <v>5050</v>
      </c>
      <c r="K169" s="198">
        <f t="shared" si="39"/>
        <v>917.2</v>
      </c>
      <c r="M169" s="200">
        <f t="shared" si="30"/>
        <v>5250</v>
      </c>
      <c r="N169" s="198">
        <f t="shared" si="31"/>
        <v>969.2</v>
      </c>
    </row>
    <row r="170" spans="1:15">
      <c r="A170" s="200">
        <f t="shared" si="32"/>
        <v>4455</v>
      </c>
      <c r="B170" s="198">
        <f t="shared" si="36"/>
        <v>762.5</v>
      </c>
      <c r="D170" s="200">
        <f t="shared" si="33"/>
        <v>4655</v>
      </c>
      <c r="E170" s="198">
        <f t="shared" si="37"/>
        <v>814.5</v>
      </c>
      <c r="G170" s="200">
        <f t="shared" si="34"/>
        <v>4855</v>
      </c>
      <c r="H170" s="198">
        <f t="shared" si="38"/>
        <v>866.5</v>
      </c>
      <c r="J170" s="200">
        <f t="shared" si="35"/>
        <v>5055</v>
      </c>
      <c r="K170" s="198">
        <f t="shared" si="39"/>
        <v>918.5</v>
      </c>
      <c r="M170" s="200">
        <f t="shared" si="30"/>
        <v>5255</v>
      </c>
      <c r="N170" s="198">
        <f t="shared" si="31"/>
        <v>970.5</v>
      </c>
    </row>
    <row r="171" spans="1:15">
      <c r="A171" s="200">
        <f t="shared" si="32"/>
        <v>4460</v>
      </c>
      <c r="B171" s="198">
        <f t="shared" si="36"/>
        <v>763.80000000000007</v>
      </c>
      <c r="D171" s="200">
        <f t="shared" si="33"/>
        <v>4660</v>
      </c>
      <c r="E171" s="198">
        <f t="shared" si="37"/>
        <v>815.80000000000007</v>
      </c>
      <c r="G171" s="200">
        <f t="shared" si="34"/>
        <v>4860</v>
      </c>
      <c r="H171" s="198">
        <f t="shared" si="38"/>
        <v>867.80000000000007</v>
      </c>
      <c r="J171" s="200">
        <f t="shared" si="35"/>
        <v>5060</v>
      </c>
      <c r="K171" s="198">
        <f t="shared" si="39"/>
        <v>919.80000000000007</v>
      </c>
      <c r="M171" s="200">
        <f t="shared" si="30"/>
        <v>5260</v>
      </c>
      <c r="N171" s="198">
        <f t="shared" si="31"/>
        <v>971.80000000000007</v>
      </c>
    </row>
    <row r="172" spans="1:15">
      <c r="A172" s="200">
        <f t="shared" si="32"/>
        <v>4465</v>
      </c>
      <c r="B172" s="198">
        <f t="shared" si="36"/>
        <v>765.1</v>
      </c>
      <c r="D172" s="200">
        <f t="shared" si="33"/>
        <v>4665</v>
      </c>
      <c r="E172" s="198">
        <f t="shared" si="37"/>
        <v>817.1</v>
      </c>
      <c r="G172" s="200">
        <f t="shared" si="34"/>
        <v>4865</v>
      </c>
      <c r="H172" s="198">
        <f t="shared" si="38"/>
        <v>869.1</v>
      </c>
      <c r="J172" s="200">
        <f t="shared" si="35"/>
        <v>5065</v>
      </c>
      <c r="K172" s="198">
        <f t="shared" si="39"/>
        <v>921.1</v>
      </c>
      <c r="M172" s="200">
        <f t="shared" si="30"/>
        <v>5265</v>
      </c>
      <c r="N172" s="198">
        <f t="shared" si="31"/>
        <v>973.1</v>
      </c>
    </row>
    <row r="173" spans="1:15">
      <c r="A173" s="200">
        <f t="shared" si="32"/>
        <v>4470</v>
      </c>
      <c r="B173" s="198">
        <f t="shared" si="36"/>
        <v>766.4</v>
      </c>
      <c r="D173" s="200">
        <f t="shared" si="33"/>
        <v>4670</v>
      </c>
      <c r="E173" s="198">
        <f t="shared" si="37"/>
        <v>818.4</v>
      </c>
      <c r="G173" s="200">
        <f t="shared" si="34"/>
        <v>4870</v>
      </c>
      <c r="H173" s="198">
        <f t="shared" si="38"/>
        <v>870.4</v>
      </c>
      <c r="J173" s="200">
        <f t="shared" si="35"/>
        <v>5070</v>
      </c>
      <c r="K173" s="198">
        <f t="shared" si="39"/>
        <v>922.4</v>
      </c>
      <c r="M173" s="200">
        <f t="shared" si="30"/>
        <v>5270</v>
      </c>
      <c r="N173" s="198">
        <f t="shared" si="31"/>
        <v>974.4</v>
      </c>
    </row>
    <row r="174" spans="1:15">
      <c r="A174" s="200">
        <f t="shared" si="32"/>
        <v>4475</v>
      </c>
      <c r="B174" s="198">
        <f t="shared" si="36"/>
        <v>767.7</v>
      </c>
      <c r="D174" s="200">
        <f t="shared" si="33"/>
        <v>4675</v>
      </c>
      <c r="E174" s="198">
        <f t="shared" si="37"/>
        <v>819.7</v>
      </c>
      <c r="G174" s="200">
        <f t="shared" si="34"/>
        <v>4875</v>
      </c>
      <c r="H174" s="198">
        <f t="shared" si="38"/>
        <v>871.7</v>
      </c>
      <c r="J174" s="200">
        <f t="shared" si="35"/>
        <v>5075</v>
      </c>
      <c r="K174" s="198">
        <f t="shared" si="39"/>
        <v>923.7</v>
      </c>
      <c r="M174" s="200">
        <f t="shared" si="30"/>
        <v>5275</v>
      </c>
      <c r="N174" s="198">
        <f t="shared" si="31"/>
        <v>975.7</v>
      </c>
    </row>
    <row r="175" spans="1:15">
      <c r="A175" s="200">
        <f t="shared" si="32"/>
        <v>4480</v>
      </c>
      <c r="B175" s="198">
        <f t="shared" si="36"/>
        <v>769</v>
      </c>
      <c r="D175" s="200">
        <f t="shared" si="33"/>
        <v>4680</v>
      </c>
      <c r="E175" s="198">
        <f t="shared" si="37"/>
        <v>821</v>
      </c>
      <c r="G175" s="200">
        <f t="shared" si="34"/>
        <v>4880</v>
      </c>
      <c r="H175" s="198">
        <f t="shared" si="38"/>
        <v>873</v>
      </c>
      <c r="J175" s="200">
        <f t="shared" si="35"/>
        <v>5080</v>
      </c>
      <c r="K175" s="198">
        <f t="shared" si="39"/>
        <v>925</v>
      </c>
      <c r="M175" s="200">
        <f t="shared" si="30"/>
        <v>5280</v>
      </c>
      <c r="N175" s="198">
        <f t="shared" si="31"/>
        <v>977</v>
      </c>
    </row>
    <row r="176" spans="1:15">
      <c r="A176" s="200">
        <f t="shared" si="32"/>
        <v>4485</v>
      </c>
      <c r="B176" s="198">
        <f t="shared" si="36"/>
        <v>770.30000000000007</v>
      </c>
      <c r="D176" s="200">
        <f t="shared" si="33"/>
        <v>4685</v>
      </c>
      <c r="E176" s="198">
        <f t="shared" si="37"/>
        <v>822.30000000000007</v>
      </c>
      <c r="G176" s="200">
        <f t="shared" si="34"/>
        <v>4885</v>
      </c>
      <c r="H176" s="198">
        <f t="shared" si="38"/>
        <v>874.30000000000007</v>
      </c>
      <c r="J176" s="200">
        <f t="shared" si="35"/>
        <v>5085</v>
      </c>
      <c r="K176" s="198">
        <f t="shared" si="39"/>
        <v>926.30000000000007</v>
      </c>
      <c r="M176" s="200">
        <f t="shared" si="30"/>
        <v>5285</v>
      </c>
      <c r="N176" s="198">
        <f t="shared" si="31"/>
        <v>978.30000000000007</v>
      </c>
    </row>
    <row r="177" spans="1:15">
      <c r="A177" s="200">
        <f t="shared" si="32"/>
        <v>4490</v>
      </c>
      <c r="B177" s="198">
        <f t="shared" si="36"/>
        <v>771.6</v>
      </c>
      <c r="D177" s="200">
        <f t="shared" si="33"/>
        <v>4690</v>
      </c>
      <c r="E177" s="198">
        <f t="shared" si="37"/>
        <v>823.6</v>
      </c>
      <c r="G177" s="200">
        <f t="shared" si="34"/>
        <v>4890</v>
      </c>
      <c r="H177" s="198">
        <f t="shared" si="38"/>
        <v>875.6</v>
      </c>
      <c r="J177" s="200">
        <f t="shared" si="35"/>
        <v>5090</v>
      </c>
      <c r="K177" s="198">
        <f t="shared" si="39"/>
        <v>927.6</v>
      </c>
      <c r="M177" s="200">
        <f t="shared" si="30"/>
        <v>5290</v>
      </c>
      <c r="N177" s="198">
        <f t="shared" si="31"/>
        <v>979.6</v>
      </c>
    </row>
    <row r="178" spans="1:15">
      <c r="A178" s="200">
        <f t="shared" si="32"/>
        <v>4495</v>
      </c>
      <c r="B178" s="198">
        <f t="shared" si="36"/>
        <v>772.9</v>
      </c>
      <c r="D178" s="200">
        <f t="shared" si="33"/>
        <v>4695</v>
      </c>
      <c r="E178" s="198">
        <f t="shared" si="37"/>
        <v>824.9</v>
      </c>
      <c r="G178" s="200">
        <f t="shared" si="34"/>
        <v>4895</v>
      </c>
      <c r="H178" s="198">
        <f t="shared" si="38"/>
        <v>876.9</v>
      </c>
      <c r="J178" s="200">
        <f t="shared" si="35"/>
        <v>5095</v>
      </c>
      <c r="K178" s="198">
        <f t="shared" si="39"/>
        <v>928.9</v>
      </c>
      <c r="M178" s="200">
        <f t="shared" si="30"/>
        <v>5295</v>
      </c>
      <c r="N178" s="198">
        <f t="shared" si="31"/>
        <v>980.9</v>
      </c>
    </row>
    <row r="179" spans="1:15">
      <c r="A179" s="200">
        <f t="shared" si="32"/>
        <v>4500</v>
      </c>
      <c r="B179" s="198">
        <f t="shared" si="36"/>
        <v>774.2</v>
      </c>
      <c r="D179" s="200">
        <f t="shared" si="33"/>
        <v>4700</v>
      </c>
      <c r="E179" s="198">
        <f t="shared" si="37"/>
        <v>826.2</v>
      </c>
      <c r="G179" s="200">
        <f t="shared" si="34"/>
        <v>4900</v>
      </c>
      <c r="H179" s="198">
        <f t="shared" si="38"/>
        <v>878.2</v>
      </c>
      <c r="J179" s="200">
        <f t="shared" si="35"/>
        <v>5100</v>
      </c>
      <c r="K179" s="198">
        <f t="shared" si="39"/>
        <v>930.2</v>
      </c>
      <c r="M179" s="200">
        <f t="shared" si="30"/>
        <v>5300</v>
      </c>
      <c r="N179" s="198">
        <f t="shared" si="31"/>
        <v>982.2</v>
      </c>
    </row>
    <row r="180" spans="1:15">
      <c r="A180" s="200">
        <f t="shared" si="32"/>
        <v>4505</v>
      </c>
      <c r="B180" s="198">
        <f t="shared" si="36"/>
        <v>775.5</v>
      </c>
      <c r="D180" s="200">
        <f t="shared" si="33"/>
        <v>4705</v>
      </c>
      <c r="E180" s="198">
        <f t="shared" si="37"/>
        <v>827.5</v>
      </c>
      <c r="G180" s="200">
        <f t="shared" si="34"/>
        <v>4905</v>
      </c>
      <c r="H180" s="198">
        <f t="shared" si="38"/>
        <v>879.5</v>
      </c>
      <c r="J180" s="200">
        <f t="shared" si="35"/>
        <v>5105</v>
      </c>
      <c r="K180" s="198">
        <f t="shared" si="39"/>
        <v>931.5</v>
      </c>
      <c r="M180" s="200">
        <f t="shared" si="30"/>
        <v>5305</v>
      </c>
      <c r="N180" s="198">
        <f t="shared" si="31"/>
        <v>983.5</v>
      </c>
      <c r="O180" s="203"/>
    </row>
    <row r="181" spans="1:15">
      <c r="A181" s="200">
        <f t="shared" si="32"/>
        <v>4510</v>
      </c>
      <c r="B181" s="198">
        <f t="shared" si="36"/>
        <v>776.80000000000007</v>
      </c>
      <c r="D181" s="200">
        <f t="shared" si="33"/>
        <v>4710</v>
      </c>
      <c r="E181" s="198">
        <f t="shared" si="37"/>
        <v>828.80000000000007</v>
      </c>
      <c r="G181" s="200">
        <f t="shared" si="34"/>
        <v>4910</v>
      </c>
      <c r="H181" s="198">
        <f t="shared" si="38"/>
        <v>880.80000000000007</v>
      </c>
      <c r="J181" s="200">
        <f t="shared" si="35"/>
        <v>5110</v>
      </c>
      <c r="K181" s="198">
        <f t="shared" si="39"/>
        <v>932.80000000000007</v>
      </c>
      <c r="M181" s="207" t="s">
        <v>259</v>
      </c>
      <c r="N181" s="208"/>
    </row>
    <row r="182" spans="1:15">
      <c r="A182" s="200">
        <f t="shared" si="32"/>
        <v>4515</v>
      </c>
      <c r="B182" s="198">
        <f t="shared" si="36"/>
        <v>778.1</v>
      </c>
      <c r="D182" s="200">
        <f t="shared" si="33"/>
        <v>4715</v>
      </c>
      <c r="E182" s="198">
        <f t="shared" si="37"/>
        <v>830.1</v>
      </c>
      <c r="G182" s="200">
        <f t="shared" si="34"/>
        <v>4915</v>
      </c>
      <c r="H182" s="198">
        <f t="shared" si="38"/>
        <v>882.1</v>
      </c>
      <c r="J182" s="200">
        <f t="shared" si="35"/>
        <v>5115</v>
      </c>
      <c r="K182" s="198">
        <f t="shared" si="39"/>
        <v>934.1</v>
      </c>
      <c r="M182" s="209" t="s">
        <v>260</v>
      </c>
      <c r="N182" s="210" t="s">
        <v>261</v>
      </c>
    </row>
  </sheetData>
  <printOptions horizontalCentered="1" verticalCentered="1"/>
  <pageMargins left="0.11811023622047245" right="0.15748031496062992" top="0.19685039370078741" bottom="0.19685039370078741" header="0.51181102362204722" footer="0.27559055118110237"/>
  <pageSetup paperSize="9" fitToHeight="4" orientation="landscape" r:id="rId1"/>
  <headerFooter alignWithMargins="0"/>
  <rowBreaks count="13" manualBreakCount="13">
    <brk id="62" max="16383" man="1"/>
    <brk id="124" max="16383" man="1"/>
    <brk id="184" max="16383" man="1"/>
    <brk id="244" max="16383" man="1"/>
    <brk id="304" max="16383" man="1"/>
    <brk id="364" max="16383" man="1"/>
    <brk id="424" max="16383" man="1"/>
    <brk id="484" max="16383" man="1"/>
    <brk id="544" max="16383" man="1"/>
    <brk id="604" max="16383" man="1"/>
    <brk id="664" max="16383" man="1"/>
    <brk id="724" max="16383" man="1"/>
    <brk id="7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8"/>
  <sheetViews>
    <sheetView zoomScaleNormal="100" workbookViewId="0">
      <selection activeCell="K96" sqref="K96"/>
    </sheetView>
  </sheetViews>
  <sheetFormatPr defaultColWidth="9.42578125" defaultRowHeight="12"/>
  <cols>
    <col min="1" max="1" width="9.42578125" style="211" customWidth="1"/>
    <col min="2" max="2" width="9.42578125" style="203" customWidth="1"/>
    <col min="3" max="256" width="9.42578125" style="195"/>
    <col min="257" max="258" width="9.42578125" style="195" customWidth="1"/>
    <col min="259" max="512" width="9.42578125" style="195"/>
    <col min="513" max="514" width="9.42578125" style="195" customWidth="1"/>
    <col min="515" max="768" width="9.42578125" style="195"/>
    <col min="769" max="770" width="9.42578125" style="195" customWidth="1"/>
    <col min="771" max="1024" width="9.42578125" style="195"/>
    <col min="1025" max="1026" width="9.42578125" style="195" customWidth="1"/>
    <col min="1027" max="1280" width="9.42578125" style="195"/>
    <col min="1281" max="1282" width="9.42578125" style="195" customWidth="1"/>
    <col min="1283" max="1536" width="9.42578125" style="195"/>
    <col min="1537" max="1538" width="9.42578125" style="195" customWidth="1"/>
    <col min="1539" max="1792" width="9.42578125" style="195"/>
    <col min="1793" max="1794" width="9.42578125" style="195" customWidth="1"/>
    <col min="1795" max="2048" width="9.42578125" style="195"/>
    <col min="2049" max="2050" width="9.42578125" style="195" customWidth="1"/>
    <col min="2051" max="2304" width="9.42578125" style="195"/>
    <col min="2305" max="2306" width="9.42578125" style="195" customWidth="1"/>
    <col min="2307" max="2560" width="9.42578125" style="195"/>
    <col min="2561" max="2562" width="9.42578125" style="195" customWidth="1"/>
    <col min="2563" max="2816" width="9.42578125" style="195"/>
    <col min="2817" max="2818" width="9.42578125" style="195" customWidth="1"/>
    <col min="2819" max="3072" width="9.42578125" style="195"/>
    <col min="3073" max="3074" width="9.42578125" style="195" customWidth="1"/>
    <col min="3075" max="3328" width="9.42578125" style="195"/>
    <col min="3329" max="3330" width="9.42578125" style="195" customWidth="1"/>
    <col min="3331" max="3584" width="9.42578125" style="195"/>
    <col min="3585" max="3586" width="9.42578125" style="195" customWidth="1"/>
    <col min="3587" max="3840" width="9.42578125" style="195"/>
    <col min="3841" max="3842" width="9.42578125" style="195" customWidth="1"/>
    <col min="3843" max="4096" width="9.42578125" style="195"/>
    <col min="4097" max="4098" width="9.42578125" style="195" customWidth="1"/>
    <col min="4099" max="4352" width="9.42578125" style="195"/>
    <col min="4353" max="4354" width="9.42578125" style="195" customWidth="1"/>
    <col min="4355" max="4608" width="9.42578125" style="195"/>
    <col min="4609" max="4610" width="9.42578125" style="195" customWidth="1"/>
    <col min="4611" max="4864" width="9.42578125" style="195"/>
    <col min="4865" max="4866" width="9.42578125" style="195" customWidth="1"/>
    <col min="4867" max="5120" width="9.42578125" style="195"/>
    <col min="5121" max="5122" width="9.42578125" style="195" customWidth="1"/>
    <col min="5123" max="5376" width="9.42578125" style="195"/>
    <col min="5377" max="5378" width="9.42578125" style="195" customWidth="1"/>
    <col min="5379" max="5632" width="9.42578125" style="195"/>
    <col min="5633" max="5634" width="9.42578125" style="195" customWidth="1"/>
    <col min="5635" max="5888" width="9.42578125" style="195"/>
    <col min="5889" max="5890" width="9.42578125" style="195" customWidth="1"/>
    <col min="5891" max="6144" width="9.42578125" style="195"/>
    <col min="6145" max="6146" width="9.42578125" style="195" customWidth="1"/>
    <col min="6147" max="6400" width="9.42578125" style="195"/>
    <col min="6401" max="6402" width="9.42578125" style="195" customWidth="1"/>
    <col min="6403" max="6656" width="9.42578125" style="195"/>
    <col min="6657" max="6658" width="9.42578125" style="195" customWidth="1"/>
    <col min="6659" max="6912" width="9.42578125" style="195"/>
    <col min="6913" max="6914" width="9.42578125" style="195" customWidth="1"/>
    <col min="6915" max="7168" width="9.42578125" style="195"/>
    <col min="7169" max="7170" width="9.42578125" style="195" customWidth="1"/>
    <col min="7171" max="7424" width="9.42578125" style="195"/>
    <col min="7425" max="7426" width="9.42578125" style="195" customWidth="1"/>
    <col min="7427" max="7680" width="9.42578125" style="195"/>
    <col min="7681" max="7682" width="9.42578125" style="195" customWidth="1"/>
    <col min="7683" max="7936" width="9.42578125" style="195"/>
    <col min="7937" max="7938" width="9.42578125" style="195" customWidth="1"/>
    <col min="7939" max="8192" width="9.42578125" style="195"/>
    <col min="8193" max="8194" width="9.42578125" style="195" customWidth="1"/>
    <col min="8195" max="8448" width="9.42578125" style="195"/>
    <col min="8449" max="8450" width="9.42578125" style="195" customWidth="1"/>
    <col min="8451" max="8704" width="9.42578125" style="195"/>
    <col min="8705" max="8706" width="9.42578125" style="195" customWidth="1"/>
    <col min="8707" max="8960" width="9.42578125" style="195"/>
    <col min="8961" max="8962" width="9.42578125" style="195" customWidth="1"/>
    <col min="8963" max="9216" width="9.42578125" style="195"/>
    <col min="9217" max="9218" width="9.42578125" style="195" customWidth="1"/>
    <col min="9219" max="9472" width="9.42578125" style="195"/>
    <col min="9473" max="9474" width="9.42578125" style="195" customWidth="1"/>
    <col min="9475" max="9728" width="9.42578125" style="195"/>
    <col min="9729" max="9730" width="9.42578125" style="195" customWidth="1"/>
    <col min="9731" max="9984" width="9.42578125" style="195"/>
    <col min="9985" max="9986" width="9.42578125" style="195" customWidth="1"/>
    <col min="9987" max="10240" width="9.42578125" style="195"/>
    <col min="10241" max="10242" width="9.42578125" style="195" customWidth="1"/>
    <col min="10243" max="10496" width="9.42578125" style="195"/>
    <col min="10497" max="10498" width="9.42578125" style="195" customWidth="1"/>
    <col min="10499" max="10752" width="9.42578125" style="195"/>
    <col min="10753" max="10754" width="9.42578125" style="195" customWidth="1"/>
    <col min="10755" max="11008" width="9.42578125" style="195"/>
    <col min="11009" max="11010" width="9.42578125" style="195" customWidth="1"/>
    <col min="11011" max="11264" width="9.42578125" style="195"/>
    <col min="11265" max="11266" width="9.42578125" style="195" customWidth="1"/>
    <col min="11267" max="11520" width="9.42578125" style="195"/>
    <col min="11521" max="11522" width="9.42578125" style="195" customWidth="1"/>
    <col min="11523" max="11776" width="9.42578125" style="195"/>
    <col min="11777" max="11778" width="9.42578125" style="195" customWidth="1"/>
    <col min="11779" max="12032" width="9.42578125" style="195"/>
    <col min="12033" max="12034" width="9.42578125" style="195" customWidth="1"/>
    <col min="12035" max="12288" width="9.42578125" style="195"/>
    <col min="12289" max="12290" width="9.42578125" style="195" customWidth="1"/>
    <col min="12291" max="12544" width="9.42578125" style="195"/>
    <col min="12545" max="12546" width="9.42578125" style="195" customWidth="1"/>
    <col min="12547" max="12800" width="9.42578125" style="195"/>
    <col min="12801" max="12802" width="9.42578125" style="195" customWidth="1"/>
    <col min="12803" max="13056" width="9.42578125" style="195"/>
    <col min="13057" max="13058" width="9.42578125" style="195" customWidth="1"/>
    <col min="13059" max="13312" width="9.42578125" style="195"/>
    <col min="13313" max="13314" width="9.42578125" style="195" customWidth="1"/>
    <col min="13315" max="13568" width="9.42578125" style="195"/>
    <col min="13569" max="13570" width="9.42578125" style="195" customWidth="1"/>
    <col min="13571" max="13824" width="9.42578125" style="195"/>
    <col min="13825" max="13826" width="9.42578125" style="195" customWidth="1"/>
    <col min="13827" max="14080" width="9.42578125" style="195"/>
    <col min="14081" max="14082" width="9.42578125" style="195" customWidth="1"/>
    <col min="14083" max="14336" width="9.42578125" style="195"/>
    <col min="14337" max="14338" width="9.42578125" style="195" customWidth="1"/>
    <col min="14339" max="14592" width="9.42578125" style="195"/>
    <col min="14593" max="14594" width="9.42578125" style="195" customWidth="1"/>
    <col min="14595" max="14848" width="9.42578125" style="195"/>
    <col min="14849" max="14850" width="9.42578125" style="195" customWidth="1"/>
    <col min="14851" max="15104" width="9.42578125" style="195"/>
    <col min="15105" max="15106" width="9.42578125" style="195" customWidth="1"/>
    <col min="15107" max="15360" width="9.42578125" style="195"/>
    <col min="15361" max="15362" width="9.42578125" style="195" customWidth="1"/>
    <col min="15363" max="15616" width="9.42578125" style="195"/>
    <col min="15617" max="15618" width="9.42578125" style="195" customWidth="1"/>
    <col min="15619" max="15872" width="9.42578125" style="195"/>
    <col min="15873" max="15874" width="9.42578125" style="195" customWidth="1"/>
    <col min="15875" max="16128" width="9.42578125" style="195"/>
    <col min="16129" max="16130" width="9.42578125" style="195" customWidth="1"/>
    <col min="16131" max="16384" width="9.42578125" style="195"/>
  </cols>
  <sheetData>
    <row r="1" spans="1:20" s="187" customFormat="1" ht="15.75">
      <c r="A1" s="182" t="s">
        <v>262</v>
      </c>
      <c r="B1" s="183"/>
      <c r="C1" s="184"/>
      <c r="D1" s="184"/>
      <c r="E1" s="184"/>
      <c r="F1" s="184"/>
      <c r="G1" s="184"/>
      <c r="H1" s="185"/>
      <c r="I1" s="184"/>
      <c r="J1" s="184"/>
      <c r="K1" s="182"/>
      <c r="L1" s="186"/>
      <c r="N1" s="184"/>
    </row>
    <row r="2" spans="1:20" s="187" customFormat="1" ht="7.5" customHeight="1">
      <c r="A2" s="188"/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20" s="191" customFormat="1" ht="40.5" customHeight="1">
      <c r="A3" s="189" t="s">
        <v>263</v>
      </c>
      <c r="B3" s="190" t="s">
        <v>254</v>
      </c>
      <c r="D3" s="189" t="s">
        <v>263</v>
      </c>
      <c r="E3" s="192" t="s">
        <v>255</v>
      </c>
      <c r="G3" s="189" t="s">
        <v>263</v>
      </c>
      <c r="H3" s="192" t="s">
        <v>255</v>
      </c>
      <c r="J3" s="189" t="s">
        <v>263</v>
      </c>
      <c r="K3" s="192" t="s">
        <v>255</v>
      </c>
      <c r="M3" s="189" t="s">
        <v>263</v>
      </c>
      <c r="N3" s="192" t="s">
        <v>255</v>
      </c>
      <c r="T3" s="212"/>
    </row>
    <row r="4" spans="1:20">
      <c r="A4" s="193" t="s">
        <v>213</v>
      </c>
      <c r="B4" s="194" t="s">
        <v>213</v>
      </c>
      <c r="D4" s="193" t="s">
        <v>213</v>
      </c>
      <c r="E4" s="196" t="s">
        <v>213</v>
      </c>
      <c r="G4" s="193" t="s">
        <v>213</v>
      </c>
      <c r="H4" s="196" t="s">
        <v>213</v>
      </c>
      <c r="J4" s="193" t="s">
        <v>213</v>
      </c>
      <c r="K4" s="196" t="s">
        <v>213</v>
      </c>
      <c r="M4" s="193" t="s">
        <v>213</v>
      </c>
      <c r="N4" s="196" t="s">
        <v>213</v>
      </c>
    </row>
    <row r="5" spans="1:20" s="199" customFormat="1">
      <c r="A5" s="197"/>
      <c r="B5" s="198"/>
      <c r="D5" s="200">
        <f>A44+1</f>
        <v>345</v>
      </c>
      <c r="E5" s="198">
        <f>(D5-$A$7)*21%</f>
        <v>7.9799999999999995</v>
      </c>
      <c r="G5" s="200">
        <f>D44+1</f>
        <v>385</v>
      </c>
      <c r="H5" s="198">
        <f>(G5-$A$7)*21%</f>
        <v>16.38</v>
      </c>
      <c r="J5" s="200">
        <f>G44+1</f>
        <v>425</v>
      </c>
      <c r="K5" s="198">
        <f>(J5-$A$7)*21%</f>
        <v>24.779999999999998</v>
      </c>
      <c r="M5" s="200">
        <f>J44+1</f>
        <v>465</v>
      </c>
      <c r="N5" s="198">
        <f>(M5-$A$7)*21%</f>
        <v>33.18</v>
      </c>
    </row>
    <row r="6" spans="1:20">
      <c r="A6" s="201" t="s">
        <v>264</v>
      </c>
      <c r="B6" s="202" t="s">
        <v>257</v>
      </c>
      <c r="D6" s="200">
        <f>D5+1</f>
        <v>346</v>
      </c>
      <c r="E6" s="198">
        <f>(D6-$A$7)*21%</f>
        <v>8.19</v>
      </c>
      <c r="G6" s="200">
        <f t="shared" ref="G6:G43" si="0">G5+1</f>
        <v>386</v>
      </c>
      <c r="H6" s="198">
        <f>(G6-$A$7)*21%</f>
        <v>16.59</v>
      </c>
      <c r="J6" s="200">
        <f t="shared" ref="J6:J43" si="1">J5+1</f>
        <v>426</v>
      </c>
      <c r="K6" s="198">
        <f>(J6-$A$7)*21%</f>
        <v>24.99</v>
      </c>
      <c r="M6" s="200">
        <f t="shared" ref="M6:M43" si="2">M5+1</f>
        <v>466</v>
      </c>
      <c r="N6" s="198">
        <f>(M6-$A$7)*21%</f>
        <v>33.39</v>
      </c>
    </row>
    <row r="7" spans="1:20">
      <c r="A7" s="200">
        <v>307</v>
      </c>
      <c r="B7" s="198">
        <v>0</v>
      </c>
      <c r="D7" s="200">
        <f t="shared" ref="D7:D43" si="3">D6+1</f>
        <v>347</v>
      </c>
      <c r="E7" s="198">
        <f t="shared" ref="E7:E44" si="4">(D7-$A$7)*21%</f>
        <v>8.4</v>
      </c>
      <c r="G7" s="200">
        <f t="shared" si="0"/>
        <v>387</v>
      </c>
      <c r="H7" s="198">
        <f t="shared" ref="H7:H44" si="5">(G7-$A$7)*21%</f>
        <v>16.8</v>
      </c>
      <c r="J7" s="200">
        <f t="shared" si="1"/>
        <v>427</v>
      </c>
      <c r="K7" s="198">
        <f t="shared" ref="K7:K44" si="6">(J7-$A$7)*21%</f>
        <v>25.2</v>
      </c>
      <c r="M7" s="200">
        <f t="shared" si="2"/>
        <v>467</v>
      </c>
      <c r="N7" s="198">
        <f t="shared" ref="N7:N44" si="7">(M7-$A$7)*21%</f>
        <v>33.6</v>
      </c>
    </row>
    <row r="8" spans="1:20">
      <c r="A8" s="200">
        <f>A7+1</f>
        <v>308</v>
      </c>
      <c r="B8" s="198">
        <f>(A8-$A$7)*21%</f>
        <v>0.21</v>
      </c>
      <c r="D8" s="200">
        <f t="shared" si="3"/>
        <v>348</v>
      </c>
      <c r="E8" s="198">
        <f t="shared" si="4"/>
        <v>8.61</v>
      </c>
      <c r="G8" s="200">
        <f t="shared" si="0"/>
        <v>388</v>
      </c>
      <c r="H8" s="198">
        <f t="shared" si="5"/>
        <v>17.009999999999998</v>
      </c>
      <c r="J8" s="200">
        <f t="shared" si="1"/>
        <v>428</v>
      </c>
      <c r="K8" s="198">
        <f t="shared" si="6"/>
        <v>25.41</v>
      </c>
      <c r="M8" s="200">
        <f t="shared" si="2"/>
        <v>468</v>
      </c>
      <c r="N8" s="198">
        <f t="shared" si="7"/>
        <v>33.81</v>
      </c>
    </row>
    <row r="9" spans="1:20">
      <c r="A9" s="200">
        <f t="shared" ref="A9:A43" si="8">A8+1</f>
        <v>309</v>
      </c>
      <c r="B9" s="198">
        <f t="shared" ref="B9:B44" si="9">(A9-$A$7)*21%</f>
        <v>0.42</v>
      </c>
      <c r="D9" s="200">
        <f t="shared" si="3"/>
        <v>349</v>
      </c>
      <c r="E9" s="198">
        <f t="shared" si="4"/>
        <v>8.82</v>
      </c>
      <c r="G9" s="200">
        <f t="shared" si="0"/>
        <v>389</v>
      </c>
      <c r="H9" s="198">
        <f t="shared" si="5"/>
        <v>17.22</v>
      </c>
      <c r="J9" s="200">
        <f t="shared" si="1"/>
        <v>429</v>
      </c>
      <c r="K9" s="198">
        <f t="shared" si="6"/>
        <v>25.619999999999997</v>
      </c>
      <c r="M9" s="200">
        <f t="shared" si="2"/>
        <v>469</v>
      </c>
      <c r="N9" s="198">
        <f t="shared" si="7"/>
        <v>34.019999999999996</v>
      </c>
    </row>
    <row r="10" spans="1:20">
      <c r="A10" s="200">
        <f t="shared" si="8"/>
        <v>310</v>
      </c>
      <c r="B10" s="198">
        <f t="shared" si="9"/>
        <v>0.63</v>
      </c>
      <c r="D10" s="200">
        <f t="shared" si="3"/>
        <v>350</v>
      </c>
      <c r="E10" s="198">
        <f t="shared" si="4"/>
        <v>9.0299999999999994</v>
      </c>
      <c r="G10" s="200">
        <f t="shared" si="0"/>
        <v>390</v>
      </c>
      <c r="H10" s="198">
        <f t="shared" si="5"/>
        <v>17.43</v>
      </c>
      <c r="J10" s="200">
        <f t="shared" si="1"/>
        <v>430</v>
      </c>
      <c r="K10" s="198">
        <f t="shared" si="6"/>
        <v>25.83</v>
      </c>
      <c r="M10" s="200">
        <f t="shared" si="2"/>
        <v>470</v>
      </c>
      <c r="N10" s="198">
        <f t="shared" si="7"/>
        <v>34.229999999999997</v>
      </c>
    </row>
    <row r="11" spans="1:20">
      <c r="A11" s="200">
        <f t="shared" si="8"/>
        <v>311</v>
      </c>
      <c r="B11" s="198">
        <f t="shared" si="9"/>
        <v>0.84</v>
      </c>
      <c r="D11" s="200">
        <f t="shared" si="3"/>
        <v>351</v>
      </c>
      <c r="E11" s="198">
        <f t="shared" si="4"/>
        <v>9.24</v>
      </c>
      <c r="G11" s="200">
        <f t="shared" si="0"/>
        <v>391</v>
      </c>
      <c r="H11" s="198">
        <f t="shared" si="5"/>
        <v>17.64</v>
      </c>
      <c r="J11" s="200">
        <f t="shared" si="1"/>
        <v>431</v>
      </c>
      <c r="K11" s="198">
        <f t="shared" si="6"/>
        <v>26.04</v>
      </c>
      <c r="M11" s="200">
        <f t="shared" si="2"/>
        <v>471</v>
      </c>
      <c r="N11" s="198">
        <f t="shared" si="7"/>
        <v>34.44</v>
      </c>
    </row>
    <row r="12" spans="1:20">
      <c r="A12" s="200">
        <f t="shared" si="8"/>
        <v>312</v>
      </c>
      <c r="B12" s="198">
        <f t="shared" si="9"/>
        <v>1.05</v>
      </c>
      <c r="D12" s="200">
        <f t="shared" si="3"/>
        <v>352</v>
      </c>
      <c r="E12" s="198">
        <f t="shared" si="4"/>
        <v>9.4499999999999993</v>
      </c>
      <c r="G12" s="200">
        <f t="shared" si="0"/>
        <v>392</v>
      </c>
      <c r="H12" s="198">
        <f t="shared" si="5"/>
        <v>17.849999999999998</v>
      </c>
      <c r="J12" s="200">
        <f t="shared" si="1"/>
        <v>432</v>
      </c>
      <c r="K12" s="198">
        <f t="shared" si="6"/>
        <v>26.25</v>
      </c>
      <c r="M12" s="200">
        <f t="shared" si="2"/>
        <v>472</v>
      </c>
      <c r="N12" s="198">
        <f t="shared" si="7"/>
        <v>34.65</v>
      </c>
    </row>
    <row r="13" spans="1:20">
      <c r="A13" s="200">
        <f t="shared" si="8"/>
        <v>313</v>
      </c>
      <c r="B13" s="198">
        <f t="shared" si="9"/>
        <v>1.26</v>
      </c>
      <c r="D13" s="200">
        <f t="shared" si="3"/>
        <v>353</v>
      </c>
      <c r="E13" s="198">
        <f t="shared" si="4"/>
        <v>9.66</v>
      </c>
      <c r="G13" s="200">
        <f t="shared" si="0"/>
        <v>393</v>
      </c>
      <c r="H13" s="198">
        <f t="shared" si="5"/>
        <v>18.059999999999999</v>
      </c>
      <c r="J13" s="200">
        <f t="shared" si="1"/>
        <v>433</v>
      </c>
      <c r="K13" s="198">
        <f t="shared" si="6"/>
        <v>26.459999999999997</v>
      </c>
      <c r="M13" s="200">
        <f t="shared" si="2"/>
        <v>473</v>
      </c>
      <c r="N13" s="198">
        <f t="shared" si="7"/>
        <v>34.86</v>
      </c>
    </row>
    <row r="14" spans="1:20">
      <c r="A14" s="200">
        <f t="shared" si="8"/>
        <v>314</v>
      </c>
      <c r="B14" s="198">
        <f t="shared" si="9"/>
        <v>1.47</v>
      </c>
      <c r="D14" s="200">
        <f t="shared" si="3"/>
        <v>354</v>
      </c>
      <c r="E14" s="198">
        <f t="shared" si="4"/>
        <v>9.8699999999999992</v>
      </c>
      <c r="G14" s="200">
        <f t="shared" si="0"/>
        <v>394</v>
      </c>
      <c r="H14" s="198">
        <f t="shared" si="5"/>
        <v>18.27</v>
      </c>
      <c r="J14" s="200">
        <f t="shared" si="1"/>
        <v>434</v>
      </c>
      <c r="K14" s="198">
        <f t="shared" si="6"/>
        <v>26.669999999999998</v>
      </c>
      <c r="M14" s="200">
        <f t="shared" si="2"/>
        <v>474</v>
      </c>
      <c r="N14" s="198">
        <f t="shared" si="7"/>
        <v>35.07</v>
      </c>
    </row>
    <row r="15" spans="1:20">
      <c r="A15" s="200">
        <f t="shared" si="8"/>
        <v>315</v>
      </c>
      <c r="B15" s="198">
        <f t="shared" si="9"/>
        <v>1.68</v>
      </c>
      <c r="D15" s="200">
        <f t="shared" si="3"/>
        <v>355</v>
      </c>
      <c r="E15" s="198">
        <f t="shared" si="4"/>
        <v>10.08</v>
      </c>
      <c r="G15" s="200">
        <f t="shared" si="0"/>
        <v>395</v>
      </c>
      <c r="H15" s="198">
        <f t="shared" si="5"/>
        <v>18.48</v>
      </c>
      <c r="J15" s="200">
        <f t="shared" si="1"/>
        <v>435</v>
      </c>
      <c r="K15" s="198">
        <f t="shared" si="6"/>
        <v>26.88</v>
      </c>
      <c r="M15" s="200">
        <f t="shared" si="2"/>
        <v>475</v>
      </c>
      <c r="N15" s="198">
        <f t="shared" si="7"/>
        <v>35.28</v>
      </c>
    </row>
    <row r="16" spans="1:20">
      <c r="A16" s="200">
        <f t="shared" si="8"/>
        <v>316</v>
      </c>
      <c r="B16" s="198">
        <f t="shared" si="9"/>
        <v>1.89</v>
      </c>
      <c r="D16" s="200">
        <f t="shared" si="3"/>
        <v>356</v>
      </c>
      <c r="E16" s="198">
        <f t="shared" si="4"/>
        <v>10.29</v>
      </c>
      <c r="G16" s="200">
        <f t="shared" si="0"/>
        <v>396</v>
      </c>
      <c r="H16" s="198">
        <f t="shared" si="5"/>
        <v>18.689999999999998</v>
      </c>
      <c r="J16" s="200">
        <f t="shared" si="1"/>
        <v>436</v>
      </c>
      <c r="K16" s="198">
        <f t="shared" si="6"/>
        <v>27.09</v>
      </c>
      <c r="M16" s="200">
        <f t="shared" si="2"/>
        <v>476</v>
      </c>
      <c r="N16" s="198">
        <f t="shared" si="7"/>
        <v>35.49</v>
      </c>
    </row>
    <row r="17" spans="1:15">
      <c r="A17" s="200">
        <f t="shared" si="8"/>
        <v>317</v>
      </c>
      <c r="B17" s="198">
        <f t="shared" si="9"/>
        <v>2.1</v>
      </c>
      <c r="D17" s="200">
        <f t="shared" si="3"/>
        <v>357</v>
      </c>
      <c r="E17" s="198">
        <f t="shared" si="4"/>
        <v>10.5</v>
      </c>
      <c r="G17" s="200">
        <f t="shared" si="0"/>
        <v>397</v>
      </c>
      <c r="H17" s="198">
        <f t="shared" si="5"/>
        <v>18.899999999999999</v>
      </c>
      <c r="J17" s="200">
        <f t="shared" si="1"/>
        <v>437</v>
      </c>
      <c r="K17" s="198">
        <f t="shared" si="6"/>
        <v>27.3</v>
      </c>
      <c r="M17" s="200">
        <f t="shared" si="2"/>
        <v>477</v>
      </c>
      <c r="N17" s="198">
        <f t="shared" si="7"/>
        <v>35.699999999999996</v>
      </c>
    </row>
    <row r="18" spans="1:15">
      <c r="A18" s="200">
        <f t="shared" si="8"/>
        <v>318</v>
      </c>
      <c r="B18" s="198">
        <f t="shared" si="9"/>
        <v>2.31</v>
      </c>
      <c r="D18" s="200">
        <f t="shared" si="3"/>
        <v>358</v>
      </c>
      <c r="E18" s="198">
        <f t="shared" si="4"/>
        <v>10.709999999999999</v>
      </c>
      <c r="G18" s="200">
        <f t="shared" si="0"/>
        <v>398</v>
      </c>
      <c r="H18" s="198">
        <f t="shared" si="5"/>
        <v>19.11</v>
      </c>
      <c r="J18" s="200">
        <f t="shared" si="1"/>
        <v>438</v>
      </c>
      <c r="K18" s="198">
        <f t="shared" si="6"/>
        <v>27.509999999999998</v>
      </c>
      <c r="M18" s="200">
        <f t="shared" si="2"/>
        <v>478</v>
      </c>
      <c r="N18" s="198">
        <f t="shared" si="7"/>
        <v>35.909999999999997</v>
      </c>
    </row>
    <row r="19" spans="1:15">
      <c r="A19" s="200">
        <f t="shared" si="8"/>
        <v>319</v>
      </c>
      <c r="B19" s="198">
        <f t="shared" si="9"/>
        <v>2.52</v>
      </c>
      <c r="D19" s="200">
        <f t="shared" si="3"/>
        <v>359</v>
      </c>
      <c r="E19" s="198">
        <f t="shared" si="4"/>
        <v>10.92</v>
      </c>
      <c r="G19" s="200">
        <f t="shared" si="0"/>
        <v>399</v>
      </c>
      <c r="H19" s="198">
        <f t="shared" si="5"/>
        <v>19.32</v>
      </c>
      <c r="J19" s="200">
        <f t="shared" si="1"/>
        <v>439</v>
      </c>
      <c r="K19" s="198">
        <f t="shared" si="6"/>
        <v>27.72</v>
      </c>
      <c r="M19" s="200">
        <f t="shared" si="2"/>
        <v>479</v>
      </c>
      <c r="N19" s="198">
        <f t="shared" si="7"/>
        <v>36.119999999999997</v>
      </c>
      <c r="O19" s="203"/>
    </row>
    <row r="20" spans="1:15">
      <c r="A20" s="200">
        <f t="shared" si="8"/>
        <v>320</v>
      </c>
      <c r="B20" s="198">
        <f t="shared" si="9"/>
        <v>2.73</v>
      </c>
      <c r="D20" s="200">
        <f t="shared" si="3"/>
        <v>360</v>
      </c>
      <c r="E20" s="198">
        <f t="shared" si="4"/>
        <v>11.129999999999999</v>
      </c>
      <c r="G20" s="200">
        <f t="shared" si="0"/>
        <v>400</v>
      </c>
      <c r="H20" s="198">
        <f t="shared" si="5"/>
        <v>19.529999999999998</v>
      </c>
      <c r="J20" s="200">
        <f t="shared" si="1"/>
        <v>440</v>
      </c>
      <c r="K20" s="198">
        <f t="shared" si="6"/>
        <v>27.93</v>
      </c>
      <c r="M20" s="200">
        <f t="shared" si="2"/>
        <v>480</v>
      </c>
      <c r="N20" s="198">
        <f t="shared" si="7"/>
        <v>36.33</v>
      </c>
    </row>
    <row r="21" spans="1:15">
      <c r="A21" s="200">
        <f t="shared" si="8"/>
        <v>321</v>
      </c>
      <c r="B21" s="198">
        <f t="shared" si="9"/>
        <v>2.94</v>
      </c>
      <c r="D21" s="200">
        <f t="shared" si="3"/>
        <v>361</v>
      </c>
      <c r="E21" s="198">
        <f t="shared" si="4"/>
        <v>11.34</v>
      </c>
      <c r="G21" s="200">
        <f t="shared" si="0"/>
        <v>401</v>
      </c>
      <c r="H21" s="198">
        <f t="shared" si="5"/>
        <v>19.739999999999998</v>
      </c>
      <c r="J21" s="200">
        <f t="shared" si="1"/>
        <v>441</v>
      </c>
      <c r="K21" s="198">
        <f t="shared" si="6"/>
        <v>28.14</v>
      </c>
      <c r="M21" s="200">
        <f t="shared" si="2"/>
        <v>481</v>
      </c>
      <c r="N21" s="198">
        <f t="shared" si="7"/>
        <v>36.54</v>
      </c>
    </row>
    <row r="22" spans="1:15">
      <c r="A22" s="200">
        <f t="shared" si="8"/>
        <v>322</v>
      </c>
      <c r="B22" s="198">
        <f t="shared" si="9"/>
        <v>3.15</v>
      </c>
      <c r="D22" s="200">
        <f t="shared" si="3"/>
        <v>362</v>
      </c>
      <c r="E22" s="198">
        <f t="shared" si="4"/>
        <v>11.549999999999999</v>
      </c>
      <c r="G22" s="200">
        <f t="shared" si="0"/>
        <v>402</v>
      </c>
      <c r="H22" s="198">
        <f t="shared" si="5"/>
        <v>19.95</v>
      </c>
      <c r="J22" s="200">
        <f t="shared" si="1"/>
        <v>442</v>
      </c>
      <c r="K22" s="198">
        <f t="shared" si="6"/>
        <v>28.349999999999998</v>
      </c>
      <c r="M22" s="200">
        <f t="shared" si="2"/>
        <v>482</v>
      </c>
      <c r="N22" s="198">
        <f t="shared" si="7"/>
        <v>36.75</v>
      </c>
    </row>
    <row r="23" spans="1:15">
      <c r="A23" s="200">
        <f t="shared" si="8"/>
        <v>323</v>
      </c>
      <c r="B23" s="198">
        <f t="shared" si="9"/>
        <v>3.36</v>
      </c>
      <c r="D23" s="200">
        <f t="shared" si="3"/>
        <v>363</v>
      </c>
      <c r="E23" s="198">
        <f t="shared" si="4"/>
        <v>11.76</v>
      </c>
      <c r="G23" s="200">
        <f t="shared" si="0"/>
        <v>403</v>
      </c>
      <c r="H23" s="198">
        <f t="shared" si="5"/>
        <v>20.16</v>
      </c>
      <c r="J23" s="200">
        <f t="shared" si="1"/>
        <v>443</v>
      </c>
      <c r="K23" s="198">
        <f t="shared" si="6"/>
        <v>28.56</v>
      </c>
      <c r="M23" s="200">
        <f t="shared" si="2"/>
        <v>483</v>
      </c>
      <c r="N23" s="198">
        <f t="shared" si="7"/>
        <v>36.96</v>
      </c>
    </row>
    <row r="24" spans="1:15">
      <c r="A24" s="200">
        <f t="shared" si="8"/>
        <v>324</v>
      </c>
      <c r="B24" s="198">
        <f t="shared" si="9"/>
        <v>3.57</v>
      </c>
      <c r="D24" s="200">
        <f t="shared" si="3"/>
        <v>364</v>
      </c>
      <c r="E24" s="198">
        <f t="shared" si="4"/>
        <v>11.969999999999999</v>
      </c>
      <c r="G24" s="200">
        <f t="shared" si="0"/>
        <v>404</v>
      </c>
      <c r="H24" s="198">
        <f t="shared" si="5"/>
        <v>20.37</v>
      </c>
      <c r="J24" s="200">
        <f t="shared" si="1"/>
        <v>444</v>
      </c>
      <c r="K24" s="198">
        <f t="shared" si="6"/>
        <v>28.77</v>
      </c>
      <c r="M24" s="200">
        <f t="shared" si="2"/>
        <v>484</v>
      </c>
      <c r="N24" s="198">
        <f t="shared" si="7"/>
        <v>37.17</v>
      </c>
    </row>
    <row r="25" spans="1:15">
      <c r="A25" s="200">
        <f t="shared" si="8"/>
        <v>325</v>
      </c>
      <c r="B25" s="198">
        <f t="shared" si="9"/>
        <v>3.78</v>
      </c>
      <c r="D25" s="200">
        <f t="shared" si="3"/>
        <v>365</v>
      </c>
      <c r="E25" s="198">
        <f t="shared" si="4"/>
        <v>12.18</v>
      </c>
      <c r="G25" s="200">
        <f t="shared" si="0"/>
        <v>405</v>
      </c>
      <c r="H25" s="198">
        <f t="shared" si="5"/>
        <v>20.58</v>
      </c>
      <c r="J25" s="200">
        <f t="shared" si="1"/>
        <v>445</v>
      </c>
      <c r="K25" s="198">
        <f t="shared" si="6"/>
        <v>28.98</v>
      </c>
      <c r="M25" s="200">
        <f t="shared" si="2"/>
        <v>485</v>
      </c>
      <c r="N25" s="198">
        <f t="shared" si="7"/>
        <v>37.379999999999995</v>
      </c>
    </row>
    <row r="26" spans="1:15">
      <c r="A26" s="200">
        <f t="shared" si="8"/>
        <v>326</v>
      </c>
      <c r="B26" s="198">
        <f t="shared" si="9"/>
        <v>3.9899999999999998</v>
      </c>
      <c r="D26" s="200">
        <f t="shared" si="3"/>
        <v>366</v>
      </c>
      <c r="E26" s="198">
        <f t="shared" si="4"/>
        <v>12.389999999999999</v>
      </c>
      <c r="G26" s="200">
        <f t="shared" si="0"/>
        <v>406</v>
      </c>
      <c r="H26" s="198">
        <f t="shared" si="5"/>
        <v>20.79</v>
      </c>
      <c r="J26" s="200">
        <f t="shared" si="1"/>
        <v>446</v>
      </c>
      <c r="K26" s="198">
        <f t="shared" si="6"/>
        <v>29.189999999999998</v>
      </c>
      <c r="M26" s="200">
        <f t="shared" si="2"/>
        <v>486</v>
      </c>
      <c r="N26" s="198">
        <f t="shared" si="7"/>
        <v>37.589999999999996</v>
      </c>
    </row>
    <row r="27" spans="1:15">
      <c r="A27" s="200">
        <f t="shared" si="8"/>
        <v>327</v>
      </c>
      <c r="B27" s="198">
        <f t="shared" si="9"/>
        <v>4.2</v>
      </c>
      <c r="D27" s="200">
        <f t="shared" si="3"/>
        <v>367</v>
      </c>
      <c r="E27" s="198">
        <f t="shared" si="4"/>
        <v>12.6</v>
      </c>
      <c r="G27" s="200">
        <f t="shared" si="0"/>
        <v>407</v>
      </c>
      <c r="H27" s="198">
        <f t="shared" si="5"/>
        <v>21</v>
      </c>
      <c r="J27" s="200">
        <f t="shared" si="1"/>
        <v>447</v>
      </c>
      <c r="K27" s="198">
        <f t="shared" si="6"/>
        <v>29.4</v>
      </c>
      <c r="M27" s="200">
        <f t="shared" si="2"/>
        <v>487</v>
      </c>
      <c r="N27" s="198">
        <f t="shared" si="7"/>
        <v>37.799999999999997</v>
      </c>
    </row>
    <row r="28" spans="1:15">
      <c r="A28" s="200">
        <f t="shared" si="8"/>
        <v>328</v>
      </c>
      <c r="B28" s="198">
        <f t="shared" si="9"/>
        <v>4.41</v>
      </c>
      <c r="D28" s="200">
        <f t="shared" si="3"/>
        <v>368</v>
      </c>
      <c r="E28" s="198">
        <f t="shared" si="4"/>
        <v>12.809999999999999</v>
      </c>
      <c r="G28" s="200">
        <f t="shared" si="0"/>
        <v>408</v>
      </c>
      <c r="H28" s="198">
        <f t="shared" si="5"/>
        <v>21.21</v>
      </c>
      <c r="J28" s="200">
        <f t="shared" si="1"/>
        <v>448</v>
      </c>
      <c r="K28" s="198">
        <f t="shared" si="6"/>
        <v>29.61</v>
      </c>
      <c r="M28" s="200">
        <f t="shared" si="2"/>
        <v>488</v>
      </c>
      <c r="N28" s="198">
        <f t="shared" si="7"/>
        <v>38.01</v>
      </c>
    </row>
    <row r="29" spans="1:15">
      <c r="A29" s="200">
        <f t="shared" si="8"/>
        <v>329</v>
      </c>
      <c r="B29" s="198">
        <f t="shared" si="9"/>
        <v>4.62</v>
      </c>
      <c r="D29" s="200">
        <f t="shared" si="3"/>
        <v>369</v>
      </c>
      <c r="E29" s="198">
        <f t="shared" si="4"/>
        <v>13.02</v>
      </c>
      <c r="G29" s="200">
        <f t="shared" si="0"/>
        <v>409</v>
      </c>
      <c r="H29" s="198">
        <f t="shared" si="5"/>
        <v>21.419999999999998</v>
      </c>
      <c r="J29" s="200">
        <f t="shared" si="1"/>
        <v>449</v>
      </c>
      <c r="K29" s="198">
        <f t="shared" si="6"/>
        <v>29.82</v>
      </c>
      <c r="M29" s="200">
        <f t="shared" si="2"/>
        <v>489</v>
      </c>
      <c r="N29" s="198">
        <f t="shared" si="7"/>
        <v>38.22</v>
      </c>
    </row>
    <row r="30" spans="1:15">
      <c r="A30" s="200">
        <f t="shared" si="8"/>
        <v>330</v>
      </c>
      <c r="B30" s="198">
        <f t="shared" si="9"/>
        <v>4.83</v>
      </c>
      <c r="D30" s="200">
        <f t="shared" si="3"/>
        <v>370</v>
      </c>
      <c r="E30" s="198">
        <f t="shared" si="4"/>
        <v>13.229999999999999</v>
      </c>
      <c r="G30" s="200">
        <f t="shared" si="0"/>
        <v>410</v>
      </c>
      <c r="H30" s="198">
        <f t="shared" si="5"/>
        <v>21.63</v>
      </c>
      <c r="J30" s="200">
        <f t="shared" si="1"/>
        <v>450</v>
      </c>
      <c r="K30" s="198">
        <f t="shared" si="6"/>
        <v>30.029999999999998</v>
      </c>
      <c r="M30" s="200">
        <f t="shared" si="2"/>
        <v>490</v>
      </c>
      <c r="N30" s="198">
        <f t="shared" si="7"/>
        <v>38.43</v>
      </c>
    </row>
    <row r="31" spans="1:15">
      <c r="A31" s="200">
        <f t="shared" si="8"/>
        <v>331</v>
      </c>
      <c r="B31" s="198">
        <f t="shared" si="9"/>
        <v>5.04</v>
      </c>
      <c r="D31" s="200">
        <f t="shared" si="3"/>
        <v>371</v>
      </c>
      <c r="E31" s="198">
        <f t="shared" si="4"/>
        <v>13.44</v>
      </c>
      <c r="G31" s="200">
        <f t="shared" si="0"/>
        <v>411</v>
      </c>
      <c r="H31" s="198">
        <f t="shared" si="5"/>
        <v>21.84</v>
      </c>
      <c r="J31" s="200">
        <f t="shared" si="1"/>
        <v>451</v>
      </c>
      <c r="K31" s="198">
        <f t="shared" si="6"/>
        <v>30.24</v>
      </c>
      <c r="M31" s="200">
        <f t="shared" si="2"/>
        <v>491</v>
      </c>
      <c r="N31" s="198">
        <f t="shared" si="7"/>
        <v>38.64</v>
      </c>
    </row>
    <row r="32" spans="1:15">
      <c r="A32" s="200">
        <f t="shared" si="8"/>
        <v>332</v>
      </c>
      <c r="B32" s="198">
        <f t="shared" si="9"/>
        <v>5.25</v>
      </c>
      <c r="D32" s="200">
        <f t="shared" si="3"/>
        <v>372</v>
      </c>
      <c r="E32" s="198">
        <f t="shared" si="4"/>
        <v>13.65</v>
      </c>
      <c r="G32" s="200">
        <f t="shared" si="0"/>
        <v>412</v>
      </c>
      <c r="H32" s="198">
        <f t="shared" si="5"/>
        <v>22.05</v>
      </c>
      <c r="J32" s="200">
        <f t="shared" si="1"/>
        <v>452</v>
      </c>
      <c r="K32" s="198">
        <f t="shared" si="6"/>
        <v>30.45</v>
      </c>
      <c r="M32" s="200">
        <f t="shared" si="2"/>
        <v>492</v>
      </c>
      <c r="N32" s="198">
        <f t="shared" si="7"/>
        <v>38.85</v>
      </c>
    </row>
    <row r="33" spans="1:15">
      <c r="A33" s="200">
        <f t="shared" si="8"/>
        <v>333</v>
      </c>
      <c r="B33" s="198">
        <f t="shared" si="9"/>
        <v>5.46</v>
      </c>
      <c r="D33" s="200">
        <f t="shared" si="3"/>
        <v>373</v>
      </c>
      <c r="E33" s="198">
        <f t="shared" si="4"/>
        <v>13.86</v>
      </c>
      <c r="G33" s="200">
        <f t="shared" si="0"/>
        <v>413</v>
      </c>
      <c r="H33" s="198">
        <f t="shared" si="5"/>
        <v>22.259999999999998</v>
      </c>
      <c r="J33" s="200">
        <f t="shared" si="1"/>
        <v>453</v>
      </c>
      <c r="K33" s="198">
        <f t="shared" si="6"/>
        <v>30.66</v>
      </c>
      <c r="M33" s="200">
        <f t="shared" si="2"/>
        <v>493</v>
      </c>
      <c r="N33" s="198">
        <f t="shared" si="7"/>
        <v>39.059999999999995</v>
      </c>
    </row>
    <row r="34" spans="1:15">
      <c r="A34" s="200">
        <f t="shared" si="8"/>
        <v>334</v>
      </c>
      <c r="B34" s="198">
        <f t="shared" si="9"/>
        <v>5.67</v>
      </c>
      <c r="D34" s="200">
        <f t="shared" si="3"/>
        <v>374</v>
      </c>
      <c r="E34" s="198">
        <f t="shared" si="4"/>
        <v>14.07</v>
      </c>
      <c r="G34" s="200">
        <f t="shared" si="0"/>
        <v>414</v>
      </c>
      <c r="H34" s="198">
        <f t="shared" si="5"/>
        <v>22.47</v>
      </c>
      <c r="J34" s="200">
        <f t="shared" si="1"/>
        <v>454</v>
      </c>
      <c r="K34" s="198">
        <f t="shared" si="6"/>
        <v>30.869999999999997</v>
      </c>
      <c r="M34" s="200">
        <f t="shared" si="2"/>
        <v>494</v>
      </c>
      <c r="N34" s="198">
        <f t="shared" si="7"/>
        <v>39.269999999999996</v>
      </c>
    </row>
    <row r="35" spans="1:15">
      <c r="A35" s="200">
        <f t="shared" si="8"/>
        <v>335</v>
      </c>
      <c r="B35" s="198">
        <f t="shared" si="9"/>
        <v>5.88</v>
      </c>
      <c r="D35" s="200">
        <f t="shared" si="3"/>
        <v>375</v>
      </c>
      <c r="E35" s="198">
        <f t="shared" si="4"/>
        <v>14.28</v>
      </c>
      <c r="G35" s="200">
        <f t="shared" si="0"/>
        <v>415</v>
      </c>
      <c r="H35" s="198">
        <f t="shared" si="5"/>
        <v>22.68</v>
      </c>
      <c r="J35" s="200">
        <f t="shared" si="1"/>
        <v>455</v>
      </c>
      <c r="K35" s="198">
        <f t="shared" si="6"/>
        <v>31.08</v>
      </c>
      <c r="M35" s="200">
        <f t="shared" si="2"/>
        <v>495</v>
      </c>
      <c r="N35" s="198">
        <f t="shared" si="7"/>
        <v>39.479999999999997</v>
      </c>
      <c r="O35" s="203"/>
    </row>
    <row r="36" spans="1:15">
      <c r="A36" s="200">
        <f t="shared" si="8"/>
        <v>336</v>
      </c>
      <c r="B36" s="198">
        <f t="shared" si="9"/>
        <v>6.09</v>
      </c>
      <c r="D36" s="200">
        <f t="shared" si="3"/>
        <v>376</v>
      </c>
      <c r="E36" s="198">
        <f t="shared" si="4"/>
        <v>14.49</v>
      </c>
      <c r="G36" s="200">
        <f t="shared" si="0"/>
        <v>416</v>
      </c>
      <c r="H36" s="198">
        <f t="shared" si="5"/>
        <v>22.89</v>
      </c>
      <c r="J36" s="200">
        <f t="shared" si="1"/>
        <v>456</v>
      </c>
      <c r="K36" s="198">
        <f t="shared" si="6"/>
        <v>31.29</v>
      </c>
      <c r="M36" s="200">
        <f t="shared" si="2"/>
        <v>496</v>
      </c>
      <c r="N36" s="198">
        <f t="shared" si="7"/>
        <v>39.69</v>
      </c>
    </row>
    <row r="37" spans="1:15">
      <c r="A37" s="200">
        <f t="shared" si="8"/>
        <v>337</v>
      </c>
      <c r="B37" s="198">
        <f t="shared" si="9"/>
        <v>6.3</v>
      </c>
      <c r="D37" s="200">
        <f t="shared" si="3"/>
        <v>377</v>
      </c>
      <c r="E37" s="198">
        <f t="shared" si="4"/>
        <v>14.7</v>
      </c>
      <c r="G37" s="200">
        <f t="shared" si="0"/>
        <v>417</v>
      </c>
      <c r="H37" s="198">
        <f t="shared" si="5"/>
        <v>23.099999999999998</v>
      </c>
      <c r="J37" s="200">
        <f t="shared" si="1"/>
        <v>457</v>
      </c>
      <c r="K37" s="198">
        <f t="shared" si="6"/>
        <v>31.5</v>
      </c>
      <c r="M37" s="200">
        <f t="shared" si="2"/>
        <v>497</v>
      </c>
      <c r="N37" s="198">
        <f t="shared" si="7"/>
        <v>39.9</v>
      </c>
    </row>
    <row r="38" spans="1:15">
      <c r="A38" s="200">
        <f t="shared" si="8"/>
        <v>338</v>
      </c>
      <c r="B38" s="198">
        <f t="shared" si="9"/>
        <v>6.51</v>
      </c>
      <c r="D38" s="200">
        <f t="shared" si="3"/>
        <v>378</v>
      </c>
      <c r="E38" s="198">
        <f t="shared" si="4"/>
        <v>14.91</v>
      </c>
      <c r="G38" s="200">
        <f t="shared" si="0"/>
        <v>418</v>
      </c>
      <c r="H38" s="198">
        <f t="shared" si="5"/>
        <v>23.31</v>
      </c>
      <c r="J38" s="200">
        <f t="shared" si="1"/>
        <v>458</v>
      </c>
      <c r="K38" s="198">
        <f t="shared" si="6"/>
        <v>31.709999999999997</v>
      </c>
      <c r="M38" s="200">
        <f t="shared" si="2"/>
        <v>498</v>
      </c>
      <c r="N38" s="198">
        <f t="shared" si="7"/>
        <v>40.11</v>
      </c>
    </row>
    <row r="39" spans="1:15">
      <c r="A39" s="200">
        <f t="shared" si="8"/>
        <v>339</v>
      </c>
      <c r="B39" s="198">
        <f t="shared" si="9"/>
        <v>6.72</v>
      </c>
      <c r="D39" s="200">
        <f t="shared" si="3"/>
        <v>379</v>
      </c>
      <c r="E39" s="198">
        <f t="shared" si="4"/>
        <v>15.12</v>
      </c>
      <c r="G39" s="200">
        <f t="shared" si="0"/>
        <v>419</v>
      </c>
      <c r="H39" s="198">
        <f t="shared" si="5"/>
        <v>23.52</v>
      </c>
      <c r="J39" s="200">
        <f t="shared" si="1"/>
        <v>459</v>
      </c>
      <c r="K39" s="198">
        <f t="shared" si="6"/>
        <v>31.919999999999998</v>
      </c>
      <c r="M39" s="200">
        <f t="shared" si="2"/>
        <v>499</v>
      </c>
      <c r="N39" s="198">
        <f t="shared" si="7"/>
        <v>40.32</v>
      </c>
    </row>
    <row r="40" spans="1:15">
      <c r="A40" s="200">
        <f t="shared" si="8"/>
        <v>340</v>
      </c>
      <c r="B40" s="198">
        <f t="shared" si="9"/>
        <v>6.93</v>
      </c>
      <c r="D40" s="200">
        <f t="shared" si="3"/>
        <v>380</v>
      </c>
      <c r="E40" s="198">
        <f t="shared" si="4"/>
        <v>15.33</v>
      </c>
      <c r="G40" s="200">
        <f t="shared" si="0"/>
        <v>420</v>
      </c>
      <c r="H40" s="198">
        <f t="shared" si="5"/>
        <v>23.73</v>
      </c>
      <c r="J40" s="200">
        <f t="shared" si="1"/>
        <v>460</v>
      </c>
      <c r="K40" s="198">
        <f t="shared" si="6"/>
        <v>32.129999999999995</v>
      </c>
      <c r="M40" s="200">
        <f t="shared" si="2"/>
        <v>500</v>
      </c>
      <c r="N40" s="198">
        <f t="shared" si="7"/>
        <v>40.53</v>
      </c>
    </row>
    <row r="41" spans="1:15">
      <c r="A41" s="200">
        <f t="shared" si="8"/>
        <v>341</v>
      </c>
      <c r="B41" s="198">
        <f t="shared" si="9"/>
        <v>7.14</v>
      </c>
      <c r="D41" s="200">
        <f t="shared" si="3"/>
        <v>381</v>
      </c>
      <c r="E41" s="198">
        <f t="shared" si="4"/>
        <v>15.54</v>
      </c>
      <c r="G41" s="200">
        <f t="shared" si="0"/>
        <v>421</v>
      </c>
      <c r="H41" s="198">
        <f t="shared" si="5"/>
        <v>23.939999999999998</v>
      </c>
      <c r="J41" s="200">
        <f t="shared" si="1"/>
        <v>461</v>
      </c>
      <c r="K41" s="198">
        <f t="shared" si="6"/>
        <v>32.339999999999996</v>
      </c>
      <c r="M41" s="200">
        <f t="shared" si="2"/>
        <v>501</v>
      </c>
      <c r="N41" s="198">
        <f t="shared" si="7"/>
        <v>40.74</v>
      </c>
    </row>
    <row r="42" spans="1:15">
      <c r="A42" s="200">
        <f t="shared" si="8"/>
        <v>342</v>
      </c>
      <c r="B42" s="198">
        <f t="shared" si="9"/>
        <v>7.35</v>
      </c>
      <c r="D42" s="200">
        <f t="shared" si="3"/>
        <v>382</v>
      </c>
      <c r="E42" s="198">
        <f t="shared" si="4"/>
        <v>15.75</v>
      </c>
      <c r="G42" s="200">
        <f t="shared" si="0"/>
        <v>422</v>
      </c>
      <c r="H42" s="198">
        <f t="shared" si="5"/>
        <v>24.15</v>
      </c>
      <c r="J42" s="200">
        <f t="shared" si="1"/>
        <v>462</v>
      </c>
      <c r="K42" s="198">
        <f t="shared" si="6"/>
        <v>32.549999999999997</v>
      </c>
      <c r="M42" s="200">
        <f t="shared" si="2"/>
        <v>502</v>
      </c>
      <c r="N42" s="198">
        <f t="shared" si="7"/>
        <v>40.949999999999996</v>
      </c>
    </row>
    <row r="43" spans="1:15">
      <c r="A43" s="200">
        <f t="shared" si="8"/>
        <v>343</v>
      </c>
      <c r="B43" s="198">
        <f t="shared" si="9"/>
        <v>7.56</v>
      </c>
      <c r="D43" s="200">
        <f t="shared" si="3"/>
        <v>383</v>
      </c>
      <c r="E43" s="198">
        <f t="shared" si="4"/>
        <v>15.959999999999999</v>
      </c>
      <c r="G43" s="200">
        <f t="shared" si="0"/>
        <v>423</v>
      </c>
      <c r="H43" s="198">
        <f t="shared" si="5"/>
        <v>24.36</v>
      </c>
      <c r="J43" s="200">
        <f t="shared" si="1"/>
        <v>463</v>
      </c>
      <c r="K43" s="198">
        <f t="shared" si="6"/>
        <v>32.76</v>
      </c>
      <c r="M43" s="200">
        <f t="shared" si="2"/>
        <v>503</v>
      </c>
      <c r="N43" s="198">
        <f t="shared" si="7"/>
        <v>41.16</v>
      </c>
    </row>
    <row r="44" spans="1:15">
      <c r="A44" s="200">
        <f>A43+1</f>
        <v>344</v>
      </c>
      <c r="B44" s="198">
        <f t="shared" si="9"/>
        <v>7.77</v>
      </c>
      <c r="D44" s="200">
        <f>D43+1</f>
        <v>384</v>
      </c>
      <c r="E44" s="198">
        <f t="shared" si="4"/>
        <v>16.169999999999998</v>
      </c>
      <c r="G44" s="200">
        <f>G43+1</f>
        <v>424</v>
      </c>
      <c r="H44" s="198">
        <f t="shared" si="5"/>
        <v>24.57</v>
      </c>
      <c r="J44" s="200">
        <f>J43+1</f>
        <v>464</v>
      </c>
      <c r="K44" s="198">
        <f t="shared" si="6"/>
        <v>32.97</v>
      </c>
      <c r="M44" s="200">
        <f>M43+1</f>
        <v>504</v>
      </c>
      <c r="N44" s="198">
        <f t="shared" si="7"/>
        <v>41.37</v>
      </c>
    </row>
    <row r="45" spans="1:15">
      <c r="A45" s="204"/>
      <c r="B45" s="205"/>
      <c r="D45" s="204"/>
      <c r="E45" s="205"/>
      <c r="G45" s="204"/>
      <c r="H45" s="205"/>
      <c r="J45" s="204"/>
      <c r="K45" s="205"/>
      <c r="M45" s="204"/>
      <c r="N45" s="205"/>
    </row>
    <row r="46" spans="1:15">
      <c r="A46" s="204"/>
      <c r="B46" s="205"/>
      <c r="D46" s="204"/>
      <c r="E46" s="205"/>
      <c r="G46" s="204"/>
      <c r="H46" s="205"/>
      <c r="J46" s="204"/>
      <c r="K46" s="205"/>
      <c r="M46" s="204"/>
      <c r="N46" s="205"/>
    </row>
    <row r="47" spans="1:15" s="187" customFormat="1" ht="15.75">
      <c r="A47" s="182" t="s">
        <v>262</v>
      </c>
      <c r="B47" s="183"/>
      <c r="C47" s="184"/>
      <c r="D47" s="184"/>
      <c r="E47" s="184"/>
      <c r="F47" s="184"/>
      <c r="G47" s="184"/>
      <c r="H47" s="184"/>
      <c r="I47" s="184"/>
      <c r="J47" s="184"/>
      <c r="K47" s="182"/>
      <c r="L47" s="186"/>
      <c r="N47" s="184"/>
    </row>
    <row r="48" spans="1:15" ht="7.5" customHeight="1">
      <c r="A48" s="188"/>
      <c r="B48" s="183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</row>
    <row r="49" spans="1:14" ht="39.75" customHeight="1">
      <c r="A49" s="189" t="s">
        <v>263</v>
      </c>
      <c r="B49" s="192" t="s">
        <v>255</v>
      </c>
      <c r="C49" s="191"/>
      <c r="D49" s="189" t="s">
        <v>263</v>
      </c>
      <c r="E49" s="192" t="s">
        <v>255</v>
      </c>
      <c r="F49" s="191"/>
      <c r="G49" s="189" t="s">
        <v>263</v>
      </c>
      <c r="H49" s="192" t="s">
        <v>255</v>
      </c>
      <c r="I49" s="191"/>
      <c r="J49" s="189" t="s">
        <v>263</v>
      </c>
      <c r="K49" s="192" t="s">
        <v>255</v>
      </c>
      <c r="L49" s="191"/>
      <c r="M49" s="189" t="s">
        <v>263</v>
      </c>
      <c r="N49" s="192" t="s">
        <v>255</v>
      </c>
    </row>
    <row r="50" spans="1:14">
      <c r="A50" s="193" t="s">
        <v>213</v>
      </c>
      <c r="B50" s="206" t="s">
        <v>213</v>
      </c>
      <c r="D50" s="193" t="s">
        <v>213</v>
      </c>
      <c r="E50" s="196" t="s">
        <v>213</v>
      </c>
      <c r="G50" s="193" t="s">
        <v>213</v>
      </c>
      <c r="H50" s="196" t="s">
        <v>213</v>
      </c>
      <c r="J50" s="193" t="s">
        <v>213</v>
      </c>
      <c r="K50" s="196" t="s">
        <v>213</v>
      </c>
      <c r="M50" s="193" t="s">
        <v>213</v>
      </c>
      <c r="N50" s="196" t="s">
        <v>213</v>
      </c>
    </row>
    <row r="51" spans="1:14">
      <c r="A51" s="200">
        <f>M44+1</f>
        <v>505</v>
      </c>
      <c r="B51" s="198">
        <f>(A51-$A$7)*21%</f>
        <v>41.58</v>
      </c>
      <c r="C51" s="199"/>
      <c r="D51" s="200">
        <f>A90+1</f>
        <v>545</v>
      </c>
      <c r="E51" s="198">
        <f t="shared" ref="E51:E90" si="10">((D51-307-231)*26%)+48.51</f>
        <v>50.33</v>
      </c>
      <c r="F51" s="199"/>
      <c r="G51" s="200">
        <f>D90+1</f>
        <v>585</v>
      </c>
      <c r="H51" s="198">
        <f t="shared" ref="H51:H90" si="11">((G51-307-231)*26%)+48.51</f>
        <v>60.73</v>
      </c>
      <c r="I51" s="199"/>
      <c r="J51" s="200">
        <f>G90+1</f>
        <v>625</v>
      </c>
      <c r="K51" s="198">
        <f>((J51-307-231)*26%)+48.51</f>
        <v>71.13</v>
      </c>
      <c r="L51" s="199"/>
      <c r="M51" s="200">
        <f>J90+1</f>
        <v>665</v>
      </c>
      <c r="N51" s="198">
        <f t="shared" ref="N51:N90" si="12">((M51-307-231)*26%)+48.51</f>
        <v>81.53</v>
      </c>
    </row>
    <row r="52" spans="1:14">
      <c r="A52" s="200">
        <f t="shared" ref="A52:A90" si="13">A51+1</f>
        <v>506</v>
      </c>
      <c r="B52" s="198">
        <f>(A52-$A$7)*21%</f>
        <v>41.79</v>
      </c>
      <c r="D52" s="200">
        <f>D51+1</f>
        <v>546</v>
      </c>
      <c r="E52" s="198">
        <f t="shared" si="10"/>
        <v>50.589999999999996</v>
      </c>
      <c r="G52" s="200">
        <f>G51+1</f>
        <v>586</v>
      </c>
      <c r="H52" s="198">
        <f t="shared" si="11"/>
        <v>60.989999999999995</v>
      </c>
      <c r="J52" s="200">
        <f>J51+1</f>
        <v>626</v>
      </c>
      <c r="K52" s="198">
        <f t="shared" ref="K52:K90" si="14">((J52-307-231)*26%)+48.51</f>
        <v>71.39</v>
      </c>
      <c r="M52" s="200">
        <f>M51+1</f>
        <v>666</v>
      </c>
      <c r="N52" s="198">
        <f t="shared" si="12"/>
        <v>81.789999999999992</v>
      </c>
    </row>
    <row r="53" spans="1:14">
      <c r="A53" s="200">
        <f t="shared" si="13"/>
        <v>507</v>
      </c>
      <c r="B53" s="198">
        <f t="shared" ref="B53:B83" si="15">(A53-$A$7)*21%</f>
        <v>42</v>
      </c>
      <c r="D53" s="200">
        <f t="shared" ref="D53:D90" si="16">D52+1</f>
        <v>547</v>
      </c>
      <c r="E53" s="198">
        <f t="shared" si="10"/>
        <v>50.849999999999994</v>
      </c>
      <c r="G53" s="200">
        <f t="shared" ref="G53:G90" si="17">G52+1</f>
        <v>587</v>
      </c>
      <c r="H53" s="198">
        <f t="shared" si="11"/>
        <v>61.25</v>
      </c>
      <c r="J53" s="200">
        <f t="shared" ref="J53:J90" si="18">J52+1</f>
        <v>627</v>
      </c>
      <c r="K53" s="198">
        <f t="shared" si="14"/>
        <v>71.650000000000006</v>
      </c>
      <c r="M53" s="200">
        <f t="shared" ref="M53:M90" si="19">M52+1</f>
        <v>667</v>
      </c>
      <c r="N53" s="198">
        <f t="shared" si="12"/>
        <v>82.05</v>
      </c>
    </row>
    <row r="54" spans="1:14">
      <c r="A54" s="200">
        <f t="shared" si="13"/>
        <v>508</v>
      </c>
      <c r="B54" s="198">
        <f t="shared" si="15"/>
        <v>42.21</v>
      </c>
      <c r="D54" s="200">
        <f t="shared" si="16"/>
        <v>548</v>
      </c>
      <c r="E54" s="198">
        <f t="shared" si="10"/>
        <v>51.11</v>
      </c>
      <c r="G54" s="200">
        <f t="shared" si="17"/>
        <v>588</v>
      </c>
      <c r="H54" s="198">
        <f t="shared" si="11"/>
        <v>61.51</v>
      </c>
      <c r="J54" s="200">
        <f t="shared" si="18"/>
        <v>628</v>
      </c>
      <c r="K54" s="198">
        <f t="shared" si="14"/>
        <v>71.91</v>
      </c>
      <c r="M54" s="200">
        <f t="shared" si="19"/>
        <v>668</v>
      </c>
      <c r="N54" s="198">
        <f t="shared" si="12"/>
        <v>82.31</v>
      </c>
    </row>
    <row r="55" spans="1:14">
      <c r="A55" s="200">
        <f t="shared" si="13"/>
        <v>509</v>
      </c>
      <c r="B55" s="198">
        <f t="shared" si="15"/>
        <v>42.42</v>
      </c>
      <c r="D55" s="200">
        <f t="shared" si="16"/>
        <v>549</v>
      </c>
      <c r="E55" s="198">
        <f t="shared" si="10"/>
        <v>51.37</v>
      </c>
      <c r="G55" s="200">
        <f t="shared" si="17"/>
        <v>589</v>
      </c>
      <c r="H55" s="198">
        <f t="shared" si="11"/>
        <v>61.769999999999996</v>
      </c>
      <c r="J55" s="200">
        <f t="shared" si="18"/>
        <v>629</v>
      </c>
      <c r="K55" s="198">
        <f t="shared" si="14"/>
        <v>72.17</v>
      </c>
      <c r="M55" s="200">
        <f t="shared" si="19"/>
        <v>669</v>
      </c>
      <c r="N55" s="198">
        <f t="shared" si="12"/>
        <v>82.57</v>
      </c>
    </row>
    <row r="56" spans="1:14">
      <c r="A56" s="200">
        <f t="shared" si="13"/>
        <v>510</v>
      </c>
      <c r="B56" s="198">
        <f t="shared" si="15"/>
        <v>42.629999999999995</v>
      </c>
      <c r="D56" s="200">
        <f t="shared" si="16"/>
        <v>550</v>
      </c>
      <c r="E56" s="198">
        <f t="shared" si="10"/>
        <v>51.629999999999995</v>
      </c>
      <c r="G56" s="200">
        <f t="shared" si="17"/>
        <v>590</v>
      </c>
      <c r="H56" s="198">
        <f t="shared" si="11"/>
        <v>62.03</v>
      </c>
      <c r="J56" s="200">
        <f t="shared" si="18"/>
        <v>630</v>
      </c>
      <c r="K56" s="198">
        <f t="shared" si="14"/>
        <v>72.430000000000007</v>
      </c>
      <c r="M56" s="200">
        <f t="shared" si="19"/>
        <v>670</v>
      </c>
      <c r="N56" s="198">
        <f t="shared" si="12"/>
        <v>82.83</v>
      </c>
    </row>
    <row r="57" spans="1:14">
      <c r="A57" s="200">
        <f t="shared" si="13"/>
        <v>511</v>
      </c>
      <c r="B57" s="198">
        <f t="shared" si="15"/>
        <v>42.839999999999996</v>
      </c>
      <c r="D57" s="200">
        <f t="shared" si="16"/>
        <v>551</v>
      </c>
      <c r="E57" s="198">
        <f t="shared" si="10"/>
        <v>51.89</v>
      </c>
      <c r="G57" s="200">
        <f t="shared" si="17"/>
        <v>591</v>
      </c>
      <c r="H57" s="198">
        <f t="shared" si="11"/>
        <v>62.29</v>
      </c>
      <c r="J57" s="200">
        <f t="shared" si="18"/>
        <v>631</v>
      </c>
      <c r="K57" s="198">
        <f t="shared" si="14"/>
        <v>72.69</v>
      </c>
      <c r="M57" s="200">
        <f t="shared" si="19"/>
        <v>671</v>
      </c>
      <c r="N57" s="198">
        <f t="shared" si="12"/>
        <v>83.09</v>
      </c>
    </row>
    <row r="58" spans="1:14">
      <c r="A58" s="200">
        <f t="shared" si="13"/>
        <v>512</v>
      </c>
      <c r="B58" s="198">
        <f t="shared" si="15"/>
        <v>43.05</v>
      </c>
      <c r="D58" s="200">
        <f t="shared" si="16"/>
        <v>552</v>
      </c>
      <c r="E58" s="198">
        <f t="shared" si="10"/>
        <v>52.15</v>
      </c>
      <c r="G58" s="200">
        <f t="shared" si="17"/>
        <v>592</v>
      </c>
      <c r="H58" s="198">
        <f t="shared" si="11"/>
        <v>62.55</v>
      </c>
      <c r="J58" s="200">
        <f t="shared" si="18"/>
        <v>632</v>
      </c>
      <c r="K58" s="198">
        <f t="shared" si="14"/>
        <v>72.95</v>
      </c>
      <c r="M58" s="200">
        <f t="shared" si="19"/>
        <v>672</v>
      </c>
      <c r="N58" s="198">
        <f t="shared" si="12"/>
        <v>83.35</v>
      </c>
    </row>
    <row r="59" spans="1:14">
      <c r="A59" s="200">
        <f t="shared" si="13"/>
        <v>513</v>
      </c>
      <c r="B59" s="198">
        <f t="shared" si="15"/>
        <v>43.26</v>
      </c>
      <c r="D59" s="200">
        <f t="shared" si="16"/>
        <v>553</v>
      </c>
      <c r="E59" s="198">
        <f t="shared" si="10"/>
        <v>52.41</v>
      </c>
      <c r="G59" s="200">
        <f t="shared" si="17"/>
        <v>593</v>
      </c>
      <c r="H59" s="198">
        <f t="shared" si="11"/>
        <v>62.81</v>
      </c>
      <c r="J59" s="200">
        <f t="shared" si="18"/>
        <v>633</v>
      </c>
      <c r="K59" s="198">
        <f t="shared" si="14"/>
        <v>73.209999999999994</v>
      </c>
      <c r="M59" s="200">
        <f t="shared" si="19"/>
        <v>673</v>
      </c>
      <c r="N59" s="198">
        <f t="shared" si="12"/>
        <v>83.61</v>
      </c>
    </row>
    <row r="60" spans="1:14">
      <c r="A60" s="200">
        <f t="shared" si="13"/>
        <v>514</v>
      </c>
      <c r="B60" s="198">
        <f t="shared" si="15"/>
        <v>43.47</v>
      </c>
      <c r="D60" s="200">
        <f t="shared" si="16"/>
        <v>554</v>
      </c>
      <c r="E60" s="198">
        <f t="shared" si="10"/>
        <v>52.67</v>
      </c>
      <c r="G60" s="200">
        <f t="shared" si="17"/>
        <v>594</v>
      </c>
      <c r="H60" s="198">
        <f t="shared" si="11"/>
        <v>63.07</v>
      </c>
      <c r="J60" s="200">
        <f t="shared" si="18"/>
        <v>634</v>
      </c>
      <c r="K60" s="198">
        <f t="shared" si="14"/>
        <v>73.47</v>
      </c>
      <c r="M60" s="200">
        <f t="shared" si="19"/>
        <v>674</v>
      </c>
      <c r="N60" s="198">
        <f t="shared" si="12"/>
        <v>83.87</v>
      </c>
    </row>
    <row r="61" spans="1:14">
      <c r="A61" s="200">
        <f t="shared" si="13"/>
        <v>515</v>
      </c>
      <c r="B61" s="198">
        <f t="shared" si="15"/>
        <v>43.68</v>
      </c>
      <c r="D61" s="200">
        <f t="shared" si="16"/>
        <v>555</v>
      </c>
      <c r="E61" s="198">
        <f t="shared" si="10"/>
        <v>52.93</v>
      </c>
      <c r="G61" s="200">
        <f t="shared" si="17"/>
        <v>595</v>
      </c>
      <c r="H61" s="198">
        <f t="shared" si="11"/>
        <v>63.33</v>
      </c>
      <c r="J61" s="200">
        <f t="shared" si="18"/>
        <v>635</v>
      </c>
      <c r="K61" s="198">
        <f t="shared" si="14"/>
        <v>73.73</v>
      </c>
      <c r="M61" s="200">
        <f t="shared" si="19"/>
        <v>675</v>
      </c>
      <c r="N61" s="198">
        <f t="shared" si="12"/>
        <v>84.13</v>
      </c>
    </row>
    <row r="62" spans="1:14">
      <c r="A62" s="200">
        <f t="shared" si="13"/>
        <v>516</v>
      </c>
      <c r="B62" s="198">
        <f t="shared" si="15"/>
        <v>43.89</v>
      </c>
      <c r="D62" s="200">
        <f t="shared" si="16"/>
        <v>556</v>
      </c>
      <c r="E62" s="198">
        <f t="shared" si="10"/>
        <v>53.19</v>
      </c>
      <c r="G62" s="200">
        <f t="shared" si="17"/>
        <v>596</v>
      </c>
      <c r="H62" s="198">
        <f t="shared" si="11"/>
        <v>63.589999999999996</v>
      </c>
      <c r="J62" s="200">
        <f t="shared" si="18"/>
        <v>636</v>
      </c>
      <c r="K62" s="198">
        <f t="shared" si="14"/>
        <v>73.989999999999995</v>
      </c>
      <c r="M62" s="200">
        <f t="shared" si="19"/>
        <v>676</v>
      </c>
      <c r="N62" s="198">
        <f t="shared" si="12"/>
        <v>84.39</v>
      </c>
    </row>
    <row r="63" spans="1:14">
      <c r="A63" s="200">
        <f t="shared" si="13"/>
        <v>517</v>
      </c>
      <c r="B63" s="198">
        <f t="shared" si="15"/>
        <v>44.1</v>
      </c>
      <c r="D63" s="200">
        <f t="shared" si="16"/>
        <v>557</v>
      </c>
      <c r="E63" s="198">
        <f t="shared" si="10"/>
        <v>53.449999999999996</v>
      </c>
      <c r="G63" s="200">
        <f t="shared" si="17"/>
        <v>597</v>
      </c>
      <c r="H63" s="198">
        <f t="shared" si="11"/>
        <v>63.849999999999994</v>
      </c>
      <c r="J63" s="200">
        <f t="shared" si="18"/>
        <v>637</v>
      </c>
      <c r="K63" s="198">
        <f t="shared" si="14"/>
        <v>74.25</v>
      </c>
      <c r="M63" s="200">
        <f t="shared" si="19"/>
        <v>677</v>
      </c>
      <c r="N63" s="198">
        <f t="shared" si="12"/>
        <v>84.65</v>
      </c>
    </row>
    <row r="64" spans="1:14">
      <c r="A64" s="200">
        <f t="shared" si="13"/>
        <v>518</v>
      </c>
      <c r="B64" s="198">
        <f t="shared" si="15"/>
        <v>44.309999999999995</v>
      </c>
      <c r="D64" s="200">
        <f t="shared" si="16"/>
        <v>558</v>
      </c>
      <c r="E64" s="198">
        <f t="shared" si="10"/>
        <v>53.71</v>
      </c>
      <c r="G64" s="200">
        <f t="shared" si="17"/>
        <v>598</v>
      </c>
      <c r="H64" s="198">
        <f t="shared" si="11"/>
        <v>64.11</v>
      </c>
      <c r="J64" s="200">
        <f t="shared" si="18"/>
        <v>638</v>
      </c>
      <c r="K64" s="198">
        <f t="shared" si="14"/>
        <v>74.509999999999991</v>
      </c>
      <c r="M64" s="200">
        <f t="shared" si="19"/>
        <v>678</v>
      </c>
      <c r="N64" s="198">
        <f t="shared" si="12"/>
        <v>84.91</v>
      </c>
    </row>
    <row r="65" spans="1:22">
      <c r="A65" s="200">
        <f t="shared" si="13"/>
        <v>519</v>
      </c>
      <c r="B65" s="198">
        <f t="shared" si="15"/>
        <v>44.519999999999996</v>
      </c>
      <c r="D65" s="200">
        <f t="shared" si="16"/>
        <v>559</v>
      </c>
      <c r="E65" s="198">
        <f t="shared" si="10"/>
        <v>53.97</v>
      </c>
      <c r="G65" s="200">
        <f t="shared" si="17"/>
        <v>599</v>
      </c>
      <c r="H65" s="198">
        <f t="shared" si="11"/>
        <v>64.37</v>
      </c>
      <c r="J65" s="200">
        <f t="shared" si="18"/>
        <v>639</v>
      </c>
      <c r="K65" s="198">
        <f t="shared" si="14"/>
        <v>74.77</v>
      </c>
      <c r="M65" s="200">
        <f t="shared" si="19"/>
        <v>679</v>
      </c>
      <c r="N65" s="198">
        <f t="shared" si="12"/>
        <v>85.17</v>
      </c>
    </row>
    <row r="66" spans="1:22">
      <c r="A66" s="200">
        <f t="shared" si="13"/>
        <v>520</v>
      </c>
      <c r="B66" s="198">
        <f t="shared" si="15"/>
        <v>44.73</v>
      </c>
      <c r="D66" s="200">
        <f t="shared" si="16"/>
        <v>560</v>
      </c>
      <c r="E66" s="198">
        <f t="shared" si="10"/>
        <v>54.23</v>
      </c>
      <c r="G66" s="200">
        <f t="shared" si="17"/>
        <v>600</v>
      </c>
      <c r="H66" s="198">
        <f t="shared" si="11"/>
        <v>64.63</v>
      </c>
      <c r="J66" s="200">
        <f t="shared" si="18"/>
        <v>640</v>
      </c>
      <c r="K66" s="198">
        <f t="shared" si="14"/>
        <v>75.03</v>
      </c>
      <c r="M66" s="200">
        <f t="shared" si="19"/>
        <v>680</v>
      </c>
      <c r="N66" s="198">
        <f t="shared" si="12"/>
        <v>85.43</v>
      </c>
    </row>
    <row r="67" spans="1:22">
      <c r="A67" s="200">
        <f t="shared" si="13"/>
        <v>521</v>
      </c>
      <c r="B67" s="198">
        <f t="shared" si="15"/>
        <v>44.94</v>
      </c>
      <c r="D67" s="200">
        <f t="shared" si="16"/>
        <v>561</v>
      </c>
      <c r="E67" s="198">
        <f t="shared" si="10"/>
        <v>54.489999999999995</v>
      </c>
      <c r="G67" s="200">
        <f t="shared" si="17"/>
        <v>601</v>
      </c>
      <c r="H67" s="198">
        <f t="shared" si="11"/>
        <v>64.89</v>
      </c>
      <c r="J67" s="200">
        <f t="shared" si="18"/>
        <v>641</v>
      </c>
      <c r="K67" s="198">
        <f t="shared" si="14"/>
        <v>75.289999999999992</v>
      </c>
      <c r="M67" s="200">
        <f t="shared" si="19"/>
        <v>681</v>
      </c>
      <c r="N67" s="198">
        <f t="shared" si="12"/>
        <v>85.69</v>
      </c>
    </row>
    <row r="68" spans="1:22">
      <c r="A68" s="200">
        <f t="shared" si="13"/>
        <v>522</v>
      </c>
      <c r="B68" s="198">
        <f t="shared" si="15"/>
        <v>45.15</v>
      </c>
      <c r="D68" s="200">
        <f t="shared" si="16"/>
        <v>562</v>
      </c>
      <c r="E68" s="198">
        <f t="shared" si="10"/>
        <v>54.75</v>
      </c>
      <c r="G68" s="200">
        <f t="shared" si="17"/>
        <v>602</v>
      </c>
      <c r="H68" s="198">
        <f t="shared" si="11"/>
        <v>65.150000000000006</v>
      </c>
      <c r="J68" s="200">
        <f t="shared" si="18"/>
        <v>642</v>
      </c>
      <c r="K68" s="198">
        <f t="shared" si="14"/>
        <v>75.55</v>
      </c>
      <c r="M68" s="200">
        <f t="shared" si="19"/>
        <v>682</v>
      </c>
      <c r="N68" s="198">
        <f t="shared" si="12"/>
        <v>85.949999999999989</v>
      </c>
    </row>
    <row r="69" spans="1:22">
      <c r="A69" s="200">
        <f t="shared" si="13"/>
        <v>523</v>
      </c>
      <c r="B69" s="198">
        <f t="shared" si="15"/>
        <v>45.36</v>
      </c>
      <c r="C69" s="203"/>
      <c r="D69" s="200">
        <f t="shared" si="16"/>
        <v>563</v>
      </c>
      <c r="E69" s="198">
        <f t="shared" si="10"/>
        <v>55.01</v>
      </c>
      <c r="G69" s="200">
        <f t="shared" si="17"/>
        <v>603</v>
      </c>
      <c r="H69" s="198">
        <f t="shared" si="11"/>
        <v>65.41</v>
      </c>
      <c r="J69" s="200">
        <f t="shared" si="18"/>
        <v>643</v>
      </c>
      <c r="K69" s="198">
        <f t="shared" si="14"/>
        <v>75.81</v>
      </c>
      <c r="M69" s="200">
        <f t="shared" si="19"/>
        <v>683</v>
      </c>
      <c r="N69" s="198">
        <f t="shared" si="12"/>
        <v>86.210000000000008</v>
      </c>
    </row>
    <row r="70" spans="1:22">
      <c r="A70" s="200">
        <f t="shared" si="13"/>
        <v>524</v>
      </c>
      <c r="B70" s="198">
        <f t="shared" si="15"/>
        <v>45.57</v>
      </c>
      <c r="D70" s="200">
        <f t="shared" si="16"/>
        <v>564</v>
      </c>
      <c r="E70" s="198">
        <f t="shared" si="10"/>
        <v>55.269999999999996</v>
      </c>
      <c r="G70" s="200">
        <f t="shared" si="17"/>
        <v>604</v>
      </c>
      <c r="H70" s="198">
        <f t="shared" si="11"/>
        <v>65.67</v>
      </c>
      <c r="J70" s="200">
        <f t="shared" si="18"/>
        <v>644</v>
      </c>
      <c r="K70" s="198">
        <f t="shared" si="14"/>
        <v>76.069999999999993</v>
      </c>
      <c r="M70" s="200">
        <f t="shared" si="19"/>
        <v>684</v>
      </c>
      <c r="N70" s="198">
        <f t="shared" si="12"/>
        <v>86.47</v>
      </c>
    </row>
    <row r="71" spans="1:22">
      <c r="A71" s="200">
        <f t="shared" si="13"/>
        <v>525</v>
      </c>
      <c r="B71" s="198">
        <f t="shared" si="15"/>
        <v>45.78</v>
      </c>
      <c r="D71" s="200">
        <f t="shared" si="16"/>
        <v>565</v>
      </c>
      <c r="E71" s="198">
        <f t="shared" si="10"/>
        <v>55.53</v>
      </c>
      <c r="G71" s="200">
        <f t="shared" si="17"/>
        <v>605</v>
      </c>
      <c r="H71" s="198">
        <f t="shared" si="11"/>
        <v>65.930000000000007</v>
      </c>
      <c r="J71" s="200">
        <f t="shared" si="18"/>
        <v>645</v>
      </c>
      <c r="K71" s="198">
        <f t="shared" si="14"/>
        <v>76.33</v>
      </c>
      <c r="M71" s="200">
        <f t="shared" si="19"/>
        <v>685</v>
      </c>
      <c r="N71" s="198">
        <f t="shared" si="12"/>
        <v>86.72999999999999</v>
      </c>
    </row>
    <row r="72" spans="1:22" ht="11.25" customHeight="1">
      <c r="A72" s="200">
        <f t="shared" si="13"/>
        <v>526</v>
      </c>
      <c r="B72" s="198">
        <f t="shared" si="15"/>
        <v>45.989999999999995</v>
      </c>
      <c r="D72" s="200">
        <f t="shared" si="16"/>
        <v>566</v>
      </c>
      <c r="E72" s="198">
        <f t="shared" si="10"/>
        <v>55.79</v>
      </c>
      <c r="G72" s="200">
        <f t="shared" si="17"/>
        <v>606</v>
      </c>
      <c r="H72" s="198">
        <f t="shared" si="11"/>
        <v>66.19</v>
      </c>
      <c r="J72" s="200">
        <f t="shared" si="18"/>
        <v>646</v>
      </c>
      <c r="K72" s="198">
        <f t="shared" si="14"/>
        <v>76.59</v>
      </c>
      <c r="M72" s="200">
        <f t="shared" si="19"/>
        <v>686</v>
      </c>
      <c r="N72" s="198">
        <f t="shared" si="12"/>
        <v>86.990000000000009</v>
      </c>
      <c r="Q72" s="187"/>
      <c r="R72" s="187"/>
      <c r="S72" s="187"/>
      <c r="T72" s="187"/>
      <c r="U72" s="187"/>
      <c r="V72" s="187"/>
    </row>
    <row r="73" spans="1:22" ht="12" customHeight="1">
      <c r="A73" s="200">
        <f t="shared" si="13"/>
        <v>527</v>
      </c>
      <c r="B73" s="198">
        <f t="shared" si="15"/>
        <v>46.199999999999996</v>
      </c>
      <c r="D73" s="200">
        <f t="shared" si="16"/>
        <v>567</v>
      </c>
      <c r="E73" s="198">
        <f t="shared" si="10"/>
        <v>56.05</v>
      </c>
      <c r="G73" s="200">
        <f t="shared" si="17"/>
        <v>607</v>
      </c>
      <c r="H73" s="198">
        <f t="shared" si="11"/>
        <v>66.45</v>
      </c>
      <c r="J73" s="200">
        <f t="shared" si="18"/>
        <v>647</v>
      </c>
      <c r="K73" s="198">
        <f t="shared" si="14"/>
        <v>76.849999999999994</v>
      </c>
      <c r="M73" s="200">
        <f t="shared" si="19"/>
        <v>687</v>
      </c>
      <c r="N73" s="198">
        <f t="shared" si="12"/>
        <v>87.25</v>
      </c>
      <c r="Q73" s="187"/>
      <c r="R73" s="187"/>
      <c r="S73" s="187"/>
      <c r="T73" s="187"/>
      <c r="U73" s="187"/>
      <c r="V73" s="187"/>
    </row>
    <row r="74" spans="1:22">
      <c r="A74" s="200">
        <f t="shared" si="13"/>
        <v>528</v>
      </c>
      <c r="B74" s="198">
        <f t="shared" si="15"/>
        <v>46.41</v>
      </c>
      <c r="D74" s="200">
        <f t="shared" si="16"/>
        <v>568</v>
      </c>
      <c r="E74" s="198">
        <f t="shared" si="10"/>
        <v>56.31</v>
      </c>
      <c r="G74" s="200">
        <f t="shared" si="17"/>
        <v>608</v>
      </c>
      <c r="H74" s="198">
        <f t="shared" si="11"/>
        <v>66.709999999999994</v>
      </c>
      <c r="J74" s="200">
        <f t="shared" si="18"/>
        <v>648</v>
      </c>
      <c r="K74" s="198">
        <f t="shared" si="14"/>
        <v>77.11</v>
      </c>
      <c r="M74" s="200">
        <f t="shared" si="19"/>
        <v>688</v>
      </c>
      <c r="N74" s="198">
        <f t="shared" si="12"/>
        <v>87.509999999999991</v>
      </c>
      <c r="O74" s="203"/>
      <c r="Q74" s="191"/>
      <c r="R74" s="191"/>
      <c r="S74" s="191"/>
      <c r="T74" s="212"/>
      <c r="U74" s="191"/>
      <c r="V74" s="191"/>
    </row>
    <row r="75" spans="1:22">
      <c r="A75" s="200">
        <f t="shared" si="13"/>
        <v>529</v>
      </c>
      <c r="B75" s="198">
        <f t="shared" si="15"/>
        <v>46.62</v>
      </c>
      <c r="D75" s="200">
        <f t="shared" si="16"/>
        <v>569</v>
      </c>
      <c r="E75" s="198">
        <f t="shared" si="10"/>
        <v>56.57</v>
      </c>
      <c r="G75" s="200">
        <f t="shared" si="17"/>
        <v>609</v>
      </c>
      <c r="H75" s="198">
        <f t="shared" si="11"/>
        <v>66.97</v>
      </c>
      <c r="J75" s="200">
        <f t="shared" si="18"/>
        <v>649</v>
      </c>
      <c r="K75" s="198">
        <f t="shared" si="14"/>
        <v>77.37</v>
      </c>
      <c r="M75" s="200">
        <f t="shared" si="19"/>
        <v>689</v>
      </c>
      <c r="N75" s="198">
        <f t="shared" si="12"/>
        <v>87.77</v>
      </c>
    </row>
    <row r="76" spans="1:22">
      <c r="A76" s="200">
        <f t="shared" si="13"/>
        <v>530</v>
      </c>
      <c r="B76" s="198">
        <f t="shared" si="15"/>
        <v>46.83</v>
      </c>
      <c r="D76" s="200">
        <f t="shared" si="16"/>
        <v>570</v>
      </c>
      <c r="E76" s="198">
        <f t="shared" si="10"/>
        <v>56.83</v>
      </c>
      <c r="G76" s="200">
        <f t="shared" si="17"/>
        <v>610</v>
      </c>
      <c r="H76" s="198">
        <f t="shared" si="11"/>
        <v>67.22999999999999</v>
      </c>
      <c r="J76" s="200">
        <f t="shared" si="18"/>
        <v>650</v>
      </c>
      <c r="K76" s="198">
        <f t="shared" si="14"/>
        <v>77.63</v>
      </c>
      <c r="M76" s="200">
        <f t="shared" si="19"/>
        <v>690</v>
      </c>
      <c r="N76" s="198">
        <f t="shared" si="12"/>
        <v>88.03</v>
      </c>
      <c r="Q76" s="199"/>
      <c r="R76" s="199"/>
      <c r="S76" s="199"/>
      <c r="T76" s="199"/>
      <c r="U76" s="199"/>
      <c r="V76" s="199"/>
    </row>
    <row r="77" spans="1:22">
      <c r="A77" s="200">
        <f t="shared" si="13"/>
        <v>531</v>
      </c>
      <c r="B77" s="198">
        <f t="shared" si="15"/>
        <v>47.04</v>
      </c>
      <c r="D77" s="200">
        <f t="shared" si="16"/>
        <v>571</v>
      </c>
      <c r="E77" s="198">
        <f t="shared" si="10"/>
        <v>57.089999999999996</v>
      </c>
      <c r="G77" s="200">
        <f t="shared" si="17"/>
        <v>611</v>
      </c>
      <c r="H77" s="198">
        <f t="shared" si="11"/>
        <v>67.489999999999995</v>
      </c>
      <c r="J77" s="200">
        <f t="shared" si="18"/>
        <v>651</v>
      </c>
      <c r="K77" s="198">
        <f t="shared" si="14"/>
        <v>77.89</v>
      </c>
      <c r="M77" s="200">
        <f t="shared" si="19"/>
        <v>691</v>
      </c>
      <c r="N77" s="198">
        <f t="shared" si="12"/>
        <v>88.289999999999992</v>
      </c>
    </row>
    <row r="78" spans="1:22">
      <c r="A78" s="200">
        <f t="shared" si="13"/>
        <v>532</v>
      </c>
      <c r="B78" s="198">
        <f t="shared" si="15"/>
        <v>47.25</v>
      </c>
      <c r="D78" s="200">
        <f t="shared" si="16"/>
        <v>572</v>
      </c>
      <c r="E78" s="198">
        <f t="shared" si="10"/>
        <v>57.349999999999994</v>
      </c>
      <c r="G78" s="200">
        <f t="shared" si="17"/>
        <v>612</v>
      </c>
      <c r="H78" s="198">
        <f t="shared" si="11"/>
        <v>67.75</v>
      </c>
      <c r="J78" s="200">
        <f t="shared" si="18"/>
        <v>652</v>
      </c>
      <c r="K78" s="198">
        <f t="shared" si="14"/>
        <v>78.150000000000006</v>
      </c>
      <c r="M78" s="200">
        <f t="shared" si="19"/>
        <v>692</v>
      </c>
      <c r="N78" s="198">
        <f t="shared" si="12"/>
        <v>88.55</v>
      </c>
    </row>
    <row r="79" spans="1:22">
      <c r="A79" s="200">
        <f t="shared" si="13"/>
        <v>533</v>
      </c>
      <c r="B79" s="198">
        <f t="shared" si="15"/>
        <v>47.46</v>
      </c>
      <c r="D79" s="200">
        <f t="shared" si="16"/>
        <v>573</v>
      </c>
      <c r="E79" s="198">
        <f t="shared" si="10"/>
        <v>57.61</v>
      </c>
      <c r="G79" s="200">
        <f t="shared" si="17"/>
        <v>613</v>
      </c>
      <c r="H79" s="198">
        <f t="shared" si="11"/>
        <v>68.009999999999991</v>
      </c>
      <c r="J79" s="200">
        <f t="shared" si="18"/>
        <v>653</v>
      </c>
      <c r="K79" s="198">
        <f t="shared" si="14"/>
        <v>78.41</v>
      </c>
      <c r="M79" s="200">
        <f t="shared" si="19"/>
        <v>693</v>
      </c>
      <c r="N79" s="198">
        <f t="shared" si="12"/>
        <v>88.81</v>
      </c>
    </row>
    <row r="80" spans="1:22">
      <c r="A80" s="200">
        <f t="shared" si="13"/>
        <v>534</v>
      </c>
      <c r="B80" s="198">
        <f t="shared" si="15"/>
        <v>47.67</v>
      </c>
      <c r="D80" s="200">
        <f t="shared" si="16"/>
        <v>574</v>
      </c>
      <c r="E80" s="198">
        <f t="shared" si="10"/>
        <v>57.87</v>
      </c>
      <c r="G80" s="200">
        <f t="shared" si="17"/>
        <v>614</v>
      </c>
      <c r="H80" s="198">
        <f t="shared" si="11"/>
        <v>68.27</v>
      </c>
      <c r="J80" s="200">
        <f t="shared" si="18"/>
        <v>654</v>
      </c>
      <c r="K80" s="198">
        <f t="shared" si="14"/>
        <v>78.67</v>
      </c>
      <c r="M80" s="200">
        <f t="shared" si="19"/>
        <v>694</v>
      </c>
      <c r="N80" s="198">
        <f t="shared" si="12"/>
        <v>89.07</v>
      </c>
    </row>
    <row r="81" spans="1:14">
      <c r="A81" s="200">
        <f t="shared" si="13"/>
        <v>535</v>
      </c>
      <c r="B81" s="198">
        <f t="shared" si="15"/>
        <v>47.879999999999995</v>
      </c>
      <c r="D81" s="200">
        <f t="shared" si="16"/>
        <v>575</v>
      </c>
      <c r="E81" s="198">
        <f t="shared" si="10"/>
        <v>58.129999999999995</v>
      </c>
      <c r="G81" s="200">
        <f t="shared" si="17"/>
        <v>615</v>
      </c>
      <c r="H81" s="198">
        <f t="shared" si="11"/>
        <v>68.53</v>
      </c>
      <c r="J81" s="200">
        <f t="shared" si="18"/>
        <v>655</v>
      </c>
      <c r="K81" s="198">
        <f t="shared" si="14"/>
        <v>78.930000000000007</v>
      </c>
      <c r="M81" s="200">
        <f t="shared" si="19"/>
        <v>695</v>
      </c>
      <c r="N81" s="198">
        <f t="shared" si="12"/>
        <v>89.33</v>
      </c>
    </row>
    <row r="82" spans="1:14">
      <c r="A82" s="200">
        <f t="shared" si="13"/>
        <v>536</v>
      </c>
      <c r="B82" s="198">
        <f t="shared" si="15"/>
        <v>48.089999999999996</v>
      </c>
      <c r="D82" s="200">
        <f t="shared" si="16"/>
        <v>576</v>
      </c>
      <c r="E82" s="198">
        <f t="shared" si="10"/>
        <v>58.39</v>
      </c>
      <c r="G82" s="200">
        <f t="shared" si="17"/>
        <v>616</v>
      </c>
      <c r="H82" s="198">
        <f t="shared" si="11"/>
        <v>68.789999999999992</v>
      </c>
      <c r="J82" s="200">
        <f t="shared" si="18"/>
        <v>656</v>
      </c>
      <c r="K82" s="198">
        <f t="shared" si="14"/>
        <v>79.19</v>
      </c>
      <c r="M82" s="200">
        <f t="shared" si="19"/>
        <v>696</v>
      </c>
      <c r="N82" s="198">
        <f t="shared" si="12"/>
        <v>89.59</v>
      </c>
    </row>
    <row r="83" spans="1:14">
      <c r="A83" s="200">
        <f t="shared" si="13"/>
        <v>537</v>
      </c>
      <c r="B83" s="198">
        <f t="shared" si="15"/>
        <v>48.3</v>
      </c>
      <c r="D83" s="200">
        <f t="shared" si="16"/>
        <v>577</v>
      </c>
      <c r="E83" s="198">
        <f t="shared" si="10"/>
        <v>58.65</v>
      </c>
      <c r="G83" s="200">
        <f t="shared" si="17"/>
        <v>617</v>
      </c>
      <c r="H83" s="198">
        <f t="shared" si="11"/>
        <v>69.05</v>
      </c>
      <c r="J83" s="200">
        <f t="shared" si="18"/>
        <v>657</v>
      </c>
      <c r="K83" s="198">
        <f t="shared" si="14"/>
        <v>79.45</v>
      </c>
      <c r="M83" s="200">
        <f t="shared" si="19"/>
        <v>697</v>
      </c>
      <c r="N83" s="198">
        <f t="shared" si="12"/>
        <v>89.85</v>
      </c>
    </row>
    <row r="84" spans="1:14">
      <c r="A84" s="200">
        <f t="shared" si="13"/>
        <v>538</v>
      </c>
      <c r="B84" s="198">
        <f>(((A84-$A$7)-230.77)*26%)+48.51</f>
        <v>48.569799999999994</v>
      </c>
      <c r="C84" s="203"/>
      <c r="D84" s="200">
        <f t="shared" si="16"/>
        <v>578</v>
      </c>
      <c r="E84" s="198">
        <f t="shared" si="10"/>
        <v>58.91</v>
      </c>
      <c r="G84" s="200">
        <f t="shared" si="17"/>
        <v>618</v>
      </c>
      <c r="H84" s="198">
        <f t="shared" si="11"/>
        <v>69.31</v>
      </c>
      <c r="J84" s="200">
        <f t="shared" si="18"/>
        <v>658</v>
      </c>
      <c r="K84" s="198">
        <f t="shared" si="14"/>
        <v>79.710000000000008</v>
      </c>
      <c r="M84" s="200">
        <f t="shared" si="19"/>
        <v>698</v>
      </c>
      <c r="N84" s="198">
        <f t="shared" si="12"/>
        <v>90.11</v>
      </c>
    </row>
    <row r="85" spans="1:14">
      <c r="A85" s="200">
        <f t="shared" si="13"/>
        <v>539</v>
      </c>
      <c r="B85" s="198">
        <f t="shared" ref="B85:B90" si="20">((A85-307-231)*26%)+48.51</f>
        <v>48.769999999999996</v>
      </c>
      <c r="C85" s="203"/>
      <c r="D85" s="200">
        <f t="shared" si="16"/>
        <v>579</v>
      </c>
      <c r="E85" s="198">
        <f t="shared" si="10"/>
        <v>59.17</v>
      </c>
      <c r="G85" s="200">
        <f t="shared" si="17"/>
        <v>619</v>
      </c>
      <c r="H85" s="198">
        <f t="shared" si="11"/>
        <v>69.569999999999993</v>
      </c>
      <c r="J85" s="200">
        <f t="shared" si="18"/>
        <v>659</v>
      </c>
      <c r="K85" s="198">
        <f t="shared" si="14"/>
        <v>79.97</v>
      </c>
      <c r="M85" s="200">
        <f t="shared" si="19"/>
        <v>699</v>
      </c>
      <c r="N85" s="198">
        <f t="shared" si="12"/>
        <v>90.37</v>
      </c>
    </row>
    <row r="86" spans="1:14">
      <c r="A86" s="200">
        <f t="shared" si="13"/>
        <v>540</v>
      </c>
      <c r="B86" s="198">
        <f t="shared" si="20"/>
        <v>49.03</v>
      </c>
      <c r="C86" s="203">
        <f>B86-B85</f>
        <v>0.26000000000000512</v>
      </c>
      <c r="D86" s="200">
        <f t="shared" si="16"/>
        <v>580</v>
      </c>
      <c r="E86" s="198">
        <f t="shared" si="10"/>
        <v>59.43</v>
      </c>
      <c r="G86" s="200">
        <f t="shared" si="17"/>
        <v>620</v>
      </c>
      <c r="H86" s="198">
        <f t="shared" si="11"/>
        <v>69.83</v>
      </c>
      <c r="J86" s="200">
        <f t="shared" si="18"/>
        <v>660</v>
      </c>
      <c r="K86" s="198">
        <f t="shared" si="14"/>
        <v>80.23</v>
      </c>
      <c r="M86" s="200">
        <f t="shared" si="19"/>
        <v>700</v>
      </c>
      <c r="N86" s="198">
        <f t="shared" si="12"/>
        <v>90.63</v>
      </c>
    </row>
    <row r="87" spans="1:14">
      <c r="A87" s="200">
        <f t="shared" si="13"/>
        <v>541</v>
      </c>
      <c r="B87" s="198">
        <f t="shared" si="20"/>
        <v>49.29</v>
      </c>
      <c r="C87" s="203"/>
      <c r="D87" s="200">
        <f t="shared" si="16"/>
        <v>581</v>
      </c>
      <c r="E87" s="198">
        <f t="shared" si="10"/>
        <v>59.69</v>
      </c>
      <c r="G87" s="200">
        <f t="shared" si="17"/>
        <v>621</v>
      </c>
      <c r="H87" s="198">
        <f t="shared" si="11"/>
        <v>70.09</v>
      </c>
      <c r="J87" s="200">
        <f t="shared" si="18"/>
        <v>661</v>
      </c>
      <c r="K87" s="198">
        <f t="shared" si="14"/>
        <v>80.489999999999995</v>
      </c>
      <c r="M87" s="200">
        <f t="shared" si="19"/>
        <v>701</v>
      </c>
      <c r="N87" s="198">
        <f t="shared" si="12"/>
        <v>90.89</v>
      </c>
    </row>
    <row r="88" spans="1:14">
      <c r="A88" s="200">
        <f t="shared" si="13"/>
        <v>542</v>
      </c>
      <c r="B88" s="198">
        <f t="shared" si="20"/>
        <v>49.55</v>
      </c>
      <c r="D88" s="200">
        <f t="shared" si="16"/>
        <v>582</v>
      </c>
      <c r="E88" s="198">
        <f t="shared" si="10"/>
        <v>59.95</v>
      </c>
      <c r="G88" s="200">
        <f t="shared" si="17"/>
        <v>622</v>
      </c>
      <c r="H88" s="198">
        <f t="shared" si="11"/>
        <v>70.349999999999994</v>
      </c>
      <c r="J88" s="200">
        <f t="shared" si="18"/>
        <v>662</v>
      </c>
      <c r="K88" s="198">
        <f t="shared" si="14"/>
        <v>80.75</v>
      </c>
      <c r="M88" s="200">
        <f t="shared" si="19"/>
        <v>702</v>
      </c>
      <c r="N88" s="198">
        <f t="shared" si="12"/>
        <v>91.15</v>
      </c>
    </row>
    <row r="89" spans="1:14">
      <c r="A89" s="200">
        <f t="shared" si="13"/>
        <v>543</v>
      </c>
      <c r="B89" s="198">
        <f t="shared" si="20"/>
        <v>49.809999999999995</v>
      </c>
      <c r="D89" s="200">
        <f t="shared" si="16"/>
        <v>583</v>
      </c>
      <c r="E89" s="198">
        <f t="shared" si="10"/>
        <v>60.21</v>
      </c>
      <c r="G89" s="200">
        <f t="shared" si="17"/>
        <v>623</v>
      </c>
      <c r="H89" s="198">
        <f t="shared" si="11"/>
        <v>70.61</v>
      </c>
      <c r="J89" s="200">
        <f t="shared" si="18"/>
        <v>663</v>
      </c>
      <c r="K89" s="198">
        <f t="shared" si="14"/>
        <v>81.009999999999991</v>
      </c>
      <c r="M89" s="200">
        <f t="shared" si="19"/>
        <v>703</v>
      </c>
      <c r="N89" s="198">
        <f t="shared" si="12"/>
        <v>91.41</v>
      </c>
    </row>
    <row r="90" spans="1:14">
      <c r="A90" s="200">
        <f t="shared" si="13"/>
        <v>544</v>
      </c>
      <c r="B90" s="198">
        <f t="shared" si="20"/>
        <v>50.07</v>
      </c>
      <c r="D90" s="200">
        <f t="shared" si="16"/>
        <v>584</v>
      </c>
      <c r="E90" s="198">
        <f t="shared" si="10"/>
        <v>60.47</v>
      </c>
      <c r="G90" s="200">
        <f t="shared" si="17"/>
        <v>624</v>
      </c>
      <c r="H90" s="198">
        <f t="shared" si="11"/>
        <v>70.87</v>
      </c>
      <c r="J90" s="200">
        <f t="shared" si="18"/>
        <v>664</v>
      </c>
      <c r="K90" s="198">
        <f t="shared" si="14"/>
        <v>81.27</v>
      </c>
      <c r="M90" s="200">
        <f t="shared" si="19"/>
        <v>704</v>
      </c>
      <c r="N90" s="198">
        <f t="shared" si="12"/>
        <v>91.67</v>
      </c>
    </row>
    <row r="91" spans="1:14">
      <c r="A91" s="204"/>
      <c r="B91" s="205"/>
      <c r="D91" s="204"/>
      <c r="E91" s="205"/>
      <c r="G91" s="204"/>
      <c r="H91" s="205"/>
      <c r="J91" s="204"/>
      <c r="K91" s="205"/>
      <c r="M91" s="204"/>
      <c r="N91" s="205"/>
    </row>
    <row r="92" spans="1:14">
      <c r="A92" s="204"/>
      <c r="B92" s="205"/>
      <c r="D92" s="204"/>
      <c r="E92" s="205"/>
      <c r="G92" s="204"/>
      <c r="H92" s="205"/>
      <c r="J92" s="204"/>
      <c r="K92" s="205"/>
      <c r="M92" s="204"/>
      <c r="N92" s="205"/>
    </row>
    <row r="93" spans="1:14" s="187" customFormat="1" ht="15.75">
      <c r="A93" s="182" t="s">
        <v>265</v>
      </c>
      <c r="B93" s="183"/>
      <c r="C93" s="184"/>
      <c r="D93" s="184"/>
      <c r="E93" s="184"/>
      <c r="F93" s="184"/>
      <c r="G93" s="184"/>
      <c r="H93" s="184"/>
      <c r="I93" s="184"/>
      <c r="J93" s="184"/>
      <c r="K93" s="182"/>
      <c r="L93" s="186"/>
      <c r="N93" s="184"/>
    </row>
    <row r="94" spans="1:14" ht="7.5" customHeight="1">
      <c r="A94" s="188"/>
      <c r="B94" s="183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</row>
    <row r="95" spans="1:14" ht="40.5" customHeight="1">
      <c r="A95" s="189" t="s">
        <v>263</v>
      </c>
      <c r="B95" s="192" t="s">
        <v>255</v>
      </c>
      <c r="C95" s="191"/>
      <c r="D95" s="189" t="s">
        <v>263</v>
      </c>
      <c r="E95" s="192" t="s">
        <v>255</v>
      </c>
      <c r="F95" s="191"/>
      <c r="G95" s="189" t="s">
        <v>263</v>
      </c>
      <c r="H95" s="192" t="s">
        <v>255</v>
      </c>
      <c r="I95" s="191"/>
      <c r="J95" s="189" t="s">
        <v>263</v>
      </c>
      <c r="K95" s="192" t="s">
        <v>255</v>
      </c>
      <c r="L95" s="191"/>
      <c r="M95" s="189" t="s">
        <v>263</v>
      </c>
      <c r="N95" s="192" t="s">
        <v>255</v>
      </c>
    </row>
    <row r="96" spans="1:14">
      <c r="A96" s="193" t="s">
        <v>213</v>
      </c>
      <c r="B96" s="206" t="s">
        <v>213</v>
      </c>
      <c r="D96" s="193" t="s">
        <v>213</v>
      </c>
      <c r="E96" s="196" t="s">
        <v>213</v>
      </c>
      <c r="G96" s="193" t="s">
        <v>213</v>
      </c>
      <c r="H96" s="196" t="s">
        <v>213</v>
      </c>
      <c r="J96" s="193" t="s">
        <v>213</v>
      </c>
      <c r="K96" s="193" t="s">
        <v>213</v>
      </c>
      <c r="M96" s="193" t="s">
        <v>213</v>
      </c>
      <c r="N96" s="196" t="s">
        <v>213</v>
      </c>
    </row>
    <row r="97" spans="1:14">
      <c r="A97" s="200">
        <f>M90+1</f>
        <v>705</v>
      </c>
      <c r="B97" s="198">
        <f t="shared" ref="B97:B136" si="21">((A97-307-231)*26%)+48.51</f>
        <v>91.93</v>
      </c>
      <c r="C97" s="199"/>
      <c r="D97" s="200">
        <f>A136+1</f>
        <v>745</v>
      </c>
      <c r="E97" s="198">
        <f t="shared" ref="E97:E136" si="22">((D97-307-231)*26%)+48.51</f>
        <v>102.33</v>
      </c>
      <c r="F97" s="199"/>
      <c r="G97" s="200">
        <f>D136+1</f>
        <v>785</v>
      </c>
      <c r="H97" s="198">
        <f t="shared" ref="H97:H136" si="23">((G97-307-231)*26%)+48.51</f>
        <v>112.72999999999999</v>
      </c>
      <c r="I97" s="199"/>
      <c r="J97" s="200">
        <f>G136+1</f>
        <v>825</v>
      </c>
      <c r="K97" s="198">
        <f t="shared" ref="K97:K136" si="24">((J97-307-231)*26%)+48.51</f>
        <v>123.13</v>
      </c>
      <c r="L97" s="199"/>
      <c r="M97" s="200">
        <f>J136+1</f>
        <v>865</v>
      </c>
      <c r="N97" s="198">
        <f t="shared" ref="N97:N136" si="25">((M97-307-231)*26%)+48.51</f>
        <v>133.53</v>
      </c>
    </row>
    <row r="98" spans="1:14">
      <c r="A98" s="200">
        <f>A97+1</f>
        <v>706</v>
      </c>
      <c r="B98" s="198">
        <f t="shared" si="21"/>
        <v>92.19</v>
      </c>
      <c r="D98" s="200">
        <f>D97+1</f>
        <v>746</v>
      </c>
      <c r="E98" s="198">
        <f t="shared" si="22"/>
        <v>102.59</v>
      </c>
      <c r="G98" s="200">
        <f>G97+1</f>
        <v>786</v>
      </c>
      <c r="H98" s="198">
        <f t="shared" si="23"/>
        <v>112.99000000000001</v>
      </c>
      <c r="J98" s="200">
        <f>J97+1</f>
        <v>826</v>
      </c>
      <c r="K98" s="198">
        <f t="shared" si="24"/>
        <v>123.38999999999999</v>
      </c>
      <c r="M98" s="200">
        <f>M97+1</f>
        <v>866</v>
      </c>
      <c r="N98" s="198">
        <f t="shared" si="25"/>
        <v>133.79</v>
      </c>
    </row>
    <row r="99" spans="1:14">
      <c r="A99" s="200">
        <f t="shared" ref="A99:A136" si="26">A98+1</f>
        <v>707</v>
      </c>
      <c r="B99" s="198">
        <f t="shared" si="21"/>
        <v>92.45</v>
      </c>
      <c r="D99" s="200">
        <f t="shared" ref="D99:D136" si="27">D98+1</f>
        <v>747</v>
      </c>
      <c r="E99" s="198">
        <f t="shared" si="22"/>
        <v>102.85</v>
      </c>
      <c r="G99" s="200">
        <f t="shared" ref="G99:G136" si="28">G98+1</f>
        <v>787</v>
      </c>
      <c r="H99" s="198">
        <f t="shared" si="23"/>
        <v>113.25</v>
      </c>
      <c r="J99" s="200">
        <f t="shared" ref="J99:J136" si="29">J98+1</f>
        <v>827</v>
      </c>
      <c r="K99" s="198">
        <f t="shared" si="24"/>
        <v>123.65</v>
      </c>
      <c r="M99" s="200">
        <f t="shared" ref="M99:M136" si="30">M98+1</f>
        <v>867</v>
      </c>
      <c r="N99" s="198">
        <f t="shared" si="25"/>
        <v>134.05000000000001</v>
      </c>
    </row>
    <row r="100" spans="1:14">
      <c r="A100" s="200">
        <f t="shared" si="26"/>
        <v>708</v>
      </c>
      <c r="B100" s="198">
        <f t="shared" si="21"/>
        <v>92.710000000000008</v>
      </c>
      <c r="D100" s="200">
        <f t="shared" si="27"/>
        <v>748</v>
      </c>
      <c r="E100" s="198">
        <f t="shared" si="22"/>
        <v>103.11</v>
      </c>
      <c r="G100" s="200">
        <f t="shared" si="28"/>
        <v>788</v>
      </c>
      <c r="H100" s="198">
        <f t="shared" si="23"/>
        <v>113.50999999999999</v>
      </c>
      <c r="J100" s="200">
        <f t="shared" si="29"/>
        <v>828</v>
      </c>
      <c r="K100" s="198">
        <f t="shared" si="24"/>
        <v>123.91</v>
      </c>
      <c r="M100" s="200">
        <f t="shared" si="30"/>
        <v>868</v>
      </c>
      <c r="N100" s="198">
        <f t="shared" si="25"/>
        <v>134.31</v>
      </c>
    </row>
    <row r="101" spans="1:14">
      <c r="A101" s="200">
        <f t="shared" si="26"/>
        <v>709</v>
      </c>
      <c r="B101" s="198">
        <f t="shared" si="21"/>
        <v>92.97</v>
      </c>
      <c r="D101" s="200">
        <f t="shared" si="27"/>
        <v>749</v>
      </c>
      <c r="E101" s="198">
        <f t="shared" si="22"/>
        <v>103.37</v>
      </c>
      <c r="G101" s="200">
        <f t="shared" si="28"/>
        <v>789</v>
      </c>
      <c r="H101" s="198">
        <f t="shared" si="23"/>
        <v>113.77000000000001</v>
      </c>
      <c r="J101" s="200">
        <f t="shared" si="29"/>
        <v>829</v>
      </c>
      <c r="K101" s="198">
        <f t="shared" si="24"/>
        <v>124.16999999999999</v>
      </c>
      <c r="M101" s="200">
        <f t="shared" si="30"/>
        <v>869</v>
      </c>
      <c r="N101" s="198">
        <f t="shared" si="25"/>
        <v>134.57</v>
      </c>
    </row>
    <row r="102" spans="1:14">
      <c r="A102" s="200">
        <f t="shared" si="26"/>
        <v>710</v>
      </c>
      <c r="B102" s="198">
        <f t="shared" si="21"/>
        <v>93.22999999999999</v>
      </c>
      <c r="D102" s="200">
        <f t="shared" si="27"/>
        <v>750</v>
      </c>
      <c r="E102" s="198">
        <f t="shared" si="22"/>
        <v>103.63</v>
      </c>
      <c r="G102" s="200">
        <f t="shared" si="28"/>
        <v>790</v>
      </c>
      <c r="H102" s="198">
        <f t="shared" si="23"/>
        <v>114.03</v>
      </c>
      <c r="J102" s="200">
        <f t="shared" si="29"/>
        <v>830</v>
      </c>
      <c r="K102" s="198">
        <f t="shared" si="24"/>
        <v>124.43</v>
      </c>
      <c r="M102" s="200">
        <f t="shared" si="30"/>
        <v>870</v>
      </c>
      <c r="N102" s="198">
        <f t="shared" si="25"/>
        <v>134.83000000000001</v>
      </c>
    </row>
    <row r="103" spans="1:14">
      <c r="A103" s="200">
        <f t="shared" si="26"/>
        <v>711</v>
      </c>
      <c r="B103" s="198">
        <f t="shared" si="21"/>
        <v>93.490000000000009</v>
      </c>
      <c r="D103" s="200">
        <f t="shared" si="27"/>
        <v>751</v>
      </c>
      <c r="E103" s="198">
        <f t="shared" si="22"/>
        <v>103.89</v>
      </c>
      <c r="G103" s="200">
        <f t="shared" si="28"/>
        <v>791</v>
      </c>
      <c r="H103" s="198">
        <f t="shared" si="23"/>
        <v>114.28999999999999</v>
      </c>
      <c r="J103" s="200">
        <f t="shared" si="29"/>
        <v>831</v>
      </c>
      <c r="K103" s="198">
        <f t="shared" si="24"/>
        <v>124.69</v>
      </c>
      <c r="M103" s="200">
        <f t="shared" si="30"/>
        <v>871</v>
      </c>
      <c r="N103" s="198">
        <f t="shared" si="25"/>
        <v>135.09</v>
      </c>
    </row>
    <row r="104" spans="1:14">
      <c r="A104" s="200">
        <f t="shared" si="26"/>
        <v>712</v>
      </c>
      <c r="B104" s="198">
        <f t="shared" si="21"/>
        <v>93.75</v>
      </c>
      <c r="D104" s="200">
        <f t="shared" si="27"/>
        <v>752</v>
      </c>
      <c r="E104" s="198">
        <f t="shared" si="22"/>
        <v>104.15</v>
      </c>
      <c r="G104" s="200">
        <f t="shared" si="28"/>
        <v>792</v>
      </c>
      <c r="H104" s="198">
        <f t="shared" si="23"/>
        <v>114.55000000000001</v>
      </c>
      <c r="J104" s="200">
        <f t="shared" si="29"/>
        <v>832</v>
      </c>
      <c r="K104" s="198">
        <f t="shared" si="24"/>
        <v>124.94999999999999</v>
      </c>
      <c r="M104" s="200">
        <f t="shared" si="30"/>
        <v>872</v>
      </c>
      <c r="N104" s="198">
        <f t="shared" si="25"/>
        <v>135.35</v>
      </c>
    </row>
    <row r="105" spans="1:14">
      <c r="A105" s="200">
        <f t="shared" si="26"/>
        <v>713</v>
      </c>
      <c r="B105" s="198">
        <f t="shared" si="21"/>
        <v>94.009999999999991</v>
      </c>
      <c r="D105" s="200">
        <f t="shared" si="27"/>
        <v>753</v>
      </c>
      <c r="E105" s="198">
        <f t="shared" si="22"/>
        <v>104.41</v>
      </c>
      <c r="G105" s="200">
        <f t="shared" si="28"/>
        <v>793</v>
      </c>
      <c r="H105" s="198">
        <f t="shared" si="23"/>
        <v>114.81</v>
      </c>
      <c r="J105" s="200">
        <f t="shared" si="29"/>
        <v>833</v>
      </c>
      <c r="K105" s="198">
        <f t="shared" si="24"/>
        <v>125.21000000000001</v>
      </c>
      <c r="M105" s="200">
        <f t="shared" si="30"/>
        <v>873</v>
      </c>
      <c r="N105" s="198">
        <f t="shared" si="25"/>
        <v>135.61000000000001</v>
      </c>
    </row>
    <row r="106" spans="1:14">
      <c r="A106" s="200">
        <f t="shared" si="26"/>
        <v>714</v>
      </c>
      <c r="B106" s="198">
        <f t="shared" si="21"/>
        <v>94.27000000000001</v>
      </c>
      <c r="D106" s="200">
        <f t="shared" si="27"/>
        <v>754</v>
      </c>
      <c r="E106" s="198">
        <f t="shared" si="22"/>
        <v>104.67</v>
      </c>
      <c r="G106" s="200">
        <f t="shared" si="28"/>
        <v>794</v>
      </c>
      <c r="H106" s="198">
        <f t="shared" si="23"/>
        <v>115.07</v>
      </c>
      <c r="J106" s="200">
        <f t="shared" si="29"/>
        <v>834</v>
      </c>
      <c r="K106" s="198">
        <f t="shared" si="24"/>
        <v>125.47</v>
      </c>
      <c r="M106" s="200">
        <f t="shared" si="30"/>
        <v>874</v>
      </c>
      <c r="N106" s="198">
        <f t="shared" si="25"/>
        <v>135.87</v>
      </c>
    </row>
    <row r="107" spans="1:14">
      <c r="A107" s="200">
        <f t="shared" si="26"/>
        <v>715</v>
      </c>
      <c r="B107" s="198">
        <f t="shared" si="21"/>
        <v>94.53</v>
      </c>
      <c r="D107" s="200">
        <f t="shared" si="27"/>
        <v>755</v>
      </c>
      <c r="E107" s="198">
        <f t="shared" si="22"/>
        <v>104.93</v>
      </c>
      <c r="G107" s="200">
        <f t="shared" si="28"/>
        <v>795</v>
      </c>
      <c r="H107" s="198">
        <f t="shared" si="23"/>
        <v>115.33000000000001</v>
      </c>
      <c r="J107" s="200">
        <f t="shared" si="29"/>
        <v>835</v>
      </c>
      <c r="K107" s="198">
        <f t="shared" si="24"/>
        <v>125.72999999999999</v>
      </c>
      <c r="M107" s="200">
        <f t="shared" si="30"/>
        <v>875</v>
      </c>
      <c r="N107" s="198">
        <f t="shared" si="25"/>
        <v>136.13</v>
      </c>
    </row>
    <row r="108" spans="1:14">
      <c r="A108" s="200">
        <f t="shared" si="26"/>
        <v>716</v>
      </c>
      <c r="B108" s="198">
        <f t="shared" si="21"/>
        <v>94.789999999999992</v>
      </c>
      <c r="D108" s="200">
        <f t="shared" si="27"/>
        <v>756</v>
      </c>
      <c r="E108" s="198">
        <f t="shared" si="22"/>
        <v>105.19</v>
      </c>
      <c r="G108" s="200">
        <f t="shared" si="28"/>
        <v>796</v>
      </c>
      <c r="H108" s="198">
        <f t="shared" si="23"/>
        <v>115.59</v>
      </c>
      <c r="J108" s="200">
        <f t="shared" si="29"/>
        <v>836</v>
      </c>
      <c r="K108" s="198">
        <f t="shared" si="24"/>
        <v>125.99000000000001</v>
      </c>
      <c r="M108" s="200">
        <f t="shared" si="30"/>
        <v>876</v>
      </c>
      <c r="N108" s="198">
        <f t="shared" si="25"/>
        <v>136.39000000000001</v>
      </c>
    </row>
    <row r="109" spans="1:14">
      <c r="A109" s="200">
        <f t="shared" si="26"/>
        <v>717</v>
      </c>
      <c r="B109" s="198">
        <f t="shared" si="21"/>
        <v>95.05</v>
      </c>
      <c r="D109" s="200">
        <f t="shared" si="27"/>
        <v>757</v>
      </c>
      <c r="E109" s="198">
        <f t="shared" si="22"/>
        <v>105.45</v>
      </c>
      <c r="G109" s="200">
        <f t="shared" si="28"/>
        <v>797</v>
      </c>
      <c r="H109" s="198">
        <f t="shared" si="23"/>
        <v>115.85</v>
      </c>
      <c r="J109" s="200">
        <f t="shared" si="29"/>
        <v>837</v>
      </c>
      <c r="K109" s="198">
        <f t="shared" si="24"/>
        <v>126.25</v>
      </c>
      <c r="M109" s="200">
        <f t="shared" si="30"/>
        <v>877</v>
      </c>
      <c r="N109" s="198">
        <f t="shared" si="25"/>
        <v>136.65</v>
      </c>
    </row>
    <row r="110" spans="1:14">
      <c r="A110" s="200">
        <f t="shared" si="26"/>
        <v>718</v>
      </c>
      <c r="B110" s="198">
        <f t="shared" si="21"/>
        <v>95.31</v>
      </c>
      <c r="D110" s="200">
        <f t="shared" si="27"/>
        <v>758</v>
      </c>
      <c r="E110" s="198">
        <f t="shared" si="22"/>
        <v>105.71000000000001</v>
      </c>
      <c r="G110" s="200">
        <f t="shared" si="28"/>
        <v>798</v>
      </c>
      <c r="H110" s="198">
        <f t="shared" si="23"/>
        <v>116.11000000000001</v>
      </c>
      <c r="J110" s="200">
        <f t="shared" si="29"/>
        <v>838</v>
      </c>
      <c r="K110" s="198">
        <f t="shared" si="24"/>
        <v>126.50999999999999</v>
      </c>
      <c r="M110" s="200">
        <f t="shared" si="30"/>
        <v>878</v>
      </c>
      <c r="N110" s="198">
        <f t="shared" si="25"/>
        <v>136.91</v>
      </c>
    </row>
    <row r="111" spans="1:14">
      <c r="A111" s="200">
        <f t="shared" si="26"/>
        <v>719</v>
      </c>
      <c r="B111" s="198">
        <f t="shared" si="21"/>
        <v>95.57</v>
      </c>
      <c r="D111" s="200">
        <f t="shared" si="27"/>
        <v>759</v>
      </c>
      <c r="E111" s="198">
        <f t="shared" si="22"/>
        <v>105.97</v>
      </c>
      <c r="G111" s="200">
        <f t="shared" si="28"/>
        <v>799</v>
      </c>
      <c r="H111" s="198">
        <f t="shared" si="23"/>
        <v>116.37</v>
      </c>
      <c r="J111" s="200">
        <f t="shared" si="29"/>
        <v>839</v>
      </c>
      <c r="K111" s="198">
        <f t="shared" si="24"/>
        <v>126.77000000000001</v>
      </c>
      <c r="M111" s="200">
        <f t="shared" si="30"/>
        <v>879</v>
      </c>
      <c r="N111" s="198">
        <f t="shared" si="25"/>
        <v>137.16999999999999</v>
      </c>
    </row>
    <row r="112" spans="1:14">
      <c r="A112" s="200">
        <f t="shared" si="26"/>
        <v>720</v>
      </c>
      <c r="B112" s="198">
        <f t="shared" si="21"/>
        <v>95.83</v>
      </c>
      <c r="D112" s="200">
        <f t="shared" si="27"/>
        <v>760</v>
      </c>
      <c r="E112" s="198">
        <f t="shared" si="22"/>
        <v>106.22999999999999</v>
      </c>
      <c r="G112" s="200">
        <f t="shared" si="28"/>
        <v>800</v>
      </c>
      <c r="H112" s="198">
        <f t="shared" si="23"/>
        <v>116.63</v>
      </c>
      <c r="J112" s="200">
        <f t="shared" si="29"/>
        <v>840</v>
      </c>
      <c r="K112" s="198">
        <f t="shared" si="24"/>
        <v>127.03</v>
      </c>
      <c r="M112" s="200">
        <f t="shared" si="30"/>
        <v>880</v>
      </c>
      <c r="N112" s="198">
        <f t="shared" si="25"/>
        <v>137.43</v>
      </c>
    </row>
    <row r="113" spans="1:14">
      <c r="A113" s="200">
        <f t="shared" si="26"/>
        <v>721</v>
      </c>
      <c r="B113" s="198">
        <f t="shared" si="21"/>
        <v>96.09</v>
      </c>
      <c r="D113" s="200">
        <f t="shared" si="27"/>
        <v>761</v>
      </c>
      <c r="E113" s="198">
        <f t="shared" si="22"/>
        <v>106.49000000000001</v>
      </c>
      <c r="G113" s="200">
        <f t="shared" si="28"/>
        <v>801</v>
      </c>
      <c r="H113" s="198">
        <f t="shared" si="23"/>
        <v>116.88999999999999</v>
      </c>
      <c r="J113" s="200">
        <f t="shared" si="29"/>
        <v>841</v>
      </c>
      <c r="K113" s="198">
        <f t="shared" si="24"/>
        <v>127.28999999999999</v>
      </c>
      <c r="M113" s="200">
        <f t="shared" si="30"/>
        <v>881</v>
      </c>
      <c r="N113" s="198">
        <f t="shared" si="25"/>
        <v>137.69</v>
      </c>
    </row>
    <row r="114" spans="1:14">
      <c r="A114" s="200">
        <f t="shared" si="26"/>
        <v>722</v>
      </c>
      <c r="B114" s="198">
        <f t="shared" si="21"/>
        <v>96.35</v>
      </c>
      <c r="D114" s="200">
        <f t="shared" si="27"/>
        <v>762</v>
      </c>
      <c r="E114" s="198">
        <f t="shared" si="22"/>
        <v>106.75</v>
      </c>
      <c r="G114" s="200">
        <f t="shared" si="28"/>
        <v>802</v>
      </c>
      <c r="H114" s="198">
        <f t="shared" si="23"/>
        <v>117.15</v>
      </c>
      <c r="J114" s="200">
        <f t="shared" si="29"/>
        <v>842</v>
      </c>
      <c r="K114" s="198">
        <f t="shared" si="24"/>
        <v>127.55000000000001</v>
      </c>
      <c r="M114" s="200">
        <f t="shared" si="30"/>
        <v>882</v>
      </c>
      <c r="N114" s="198">
        <f t="shared" si="25"/>
        <v>137.94999999999999</v>
      </c>
    </row>
    <row r="115" spans="1:14">
      <c r="A115" s="200">
        <f t="shared" si="26"/>
        <v>723</v>
      </c>
      <c r="B115" s="198">
        <f t="shared" si="21"/>
        <v>96.61</v>
      </c>
      <c r="D115" s="200">
        <f t="shared" si="27"/>
        <v>763</v>
      </c>
      <c r="E115" s="198">
        <f t="shared" si="22"/>
        <v>107.00999999999999</v>
      </c>
      <c r="G115" s="200">
        <f t="shared" si="28"/>
        <v>803</v>
      </c>
      <c r="H115" s="198">
        <f t="shared" si="23"/>
        <v>117.41</v>
      </c>
      <c r="J115" s="200">
        <f t="shared" si="29"/>
        <v>843</v>
      </c>
      <c r="K115" s="198">
        <f t="shared" si="24"/>
        <v>127.81</v>
      </c>
      <c r="M115" s="200">
        <f t="shared" si="30"/>
        <v>883</v>
      </c>
      <c r="N115" s="198">
        <f t="shared" si="25"/>
        <v>138.21</v>
      </c>
    </row>
    <row r="116" spans="1:14">
      <c r="A116" s="200">
        <f t="shared" si="26"/>
        <v>724</v>
      </c>
      <c r="B116" s="198">
        <f t="shared" si="21"/>
        <v>96.87</v>
      </c>
      <c r="D116" s="200">
        <f t="shared" si="27"/>
        <v>764</v>
      </c>
      <c r="E116" s="198">
        <f t="shared" si="22"/>
        <v>107.27000000000001</v>
      </c>
      <c r="G116" s="200">
        <f t="shared" si="28"/>
        <v>804</v>
      </c>
      <c r="H116" s="198">
        <f t="shared" si="23"/>
        <v>117.66999999999999</v>
      </c>
      <c r="J116" s="200">
        <f t="shared" si="29"/>
        <v>844</v>
      </c>
      <c r="K116" s="198">
        <f t="shared" si="24"/>
        <v>128.07</v>
      </c>
      <c r="M116" s="200">
        <f t="shared" si="30"/>
        <v>884</v>
      </c>
      <c r="N116" s="198">
        <f t="shared" si="25"/>
        <v>138.47</v>
      </c>
    </row>
    <row r="117" spans="1:14">
      <c r="A117" s="200">
        <f t="shared" si="26"/>
        <v>725</v>
      </c>
      <c r="B117" s="198">
        <f t="shared" si="21"/>
        <v>97.13</v>
      </c>
      <c r="D117" s="200">
        <f t="shared" si="27"/>
        <v>765</v>
      </c>
      <c r="E117" s="198">
        <f t="shared" si="22"/>
        <v>107.53</v>
      </c>
      <c r="G117" s="200">
        <f t="shared" si="28"/>
        <v>805</v>
      </c>
      <c r="H117" s="198">
        <f t="shared" si="23"/>
        <v>117.93</v>
      </c>
      <c r="J117" s="200">
        <f t="shared" si="29"/>
        <v>845</v>
      </c>
      <c r="K117" s="198">
        <f t="shared" si="24"/>
        <v>128.33000000000001</v>
      </c>
      <c r="M117" s="200">
        <f t="shared" si="30"/>
        <v>885</v>
      </c>
      <c r="N117" s="198">
        <f t="shared" si="25"/>
        <v>138.72999999999999</v>
      </c>
    </row>
    <row r="118" spans="1:14">
      <c r="A118" s="200">
        <f t="shared" si="26"/>
        <v>726</v>
      </c>
      <c r="B118" s="198">
        <f t="shared" si="21"/>
        <v>97.39</v>
      </c>
      <c r="D118" s="200">
        <f t="shared" si="27"/>
        <v>766</v>
      </c>
      <c r="E118" s="198">
        <f t="shared" si="22"/>
        <v>107.78999999999999</v>
      </c>
      <c r="G118" s="200">
        <f t="shared" si="28"/>
        <v>806</v>
      </c>
      <c r="H118" s="198">
        <f t="shared" si="23"/>
        <v>118.19</v>
      </c>
      <c r="J118" s="200">
        <f t="shared" si="29"/>
        <v>846</v>
      </c>
      <c r="K118" s="198">
        <f t="shared" si="24"/>
        <v>128.59</v>
      </c>
      <c r="M118" s="200">
        <f t="shared" si="30"/>
        <v>886</v>
      </c>
      <c r="N118" s="198">
        <f t="shared" si="25"/>
        <v>138.99</v>
      </c>
    </row>
    <row r="119" spans="1:14">
      <c r="A119" s="200">
        <f t="shared" si="26"/>
        <v>727</v>
      </c>
      <c r="B119" s="198">
        <f t="shared" si="21"/>
        <v>97.65</v>
      </c>
      <c r="D119" s="200">
        <f t="shared" si="27"/>
        <v>767</v>
      </c>
      <c r="E119" s="198">
        <f t="shared" si="22"/>
        <v>108.05</v>
      </c>
      <c r="G119" s="200">
        <f t="shared" si="28"/>
        <v>807</v>
      </c>
      <c r="H119" s="198">
        <f t="shared" si="23"/>
        <v>118.44999999999999</v>
      </c>
      <c r="J119" s="200">
        <f t="shared" si="29"/>
        <v>847</v>
      </c>
      <c r="K119" s="198">
        <f t="shared" si="24"/>
        <v>128.85</v>
      </c>
      <c r="M119" s="200">
        <f t="shared" si="30"/>
        <v>887</v>
      </c>
      <c r="N119" s="198">
        <f t="shared" si="25"/>
        <v>139.25</v>
      </c>
    </row>
    <row r="120" spans="1:14">
      <c r="A120" s="200">
        <f t="shared" si="26"/>
        <v>728</v>
      </c>
      <c r="B120" s="198">
        <f t="shared" si="21"/>
        <v>97.91</v>
      </c>
      <c r="D120" s="200">
        <f t="shared" si="27"/>
        <v>768</v>
      </c>
      <c r="E120" s="198">
        <f t="shared" si="22"/>
        <v>108.31</v>
      </c>
      <c r="G120" s="200">
        <f t="shared" si="28"/>
        <v>808</v>
      </c>
      <c r="H120" s="198">
        <f t="shared" si="23"/>
        <v>118.71000000000001</v>
      </c>
      <c r="J120" s="200">
        <f t="shared" si="29"/>
        <v>848</v>
      </c>
      <c r="K120" s="198">
        <f t="shared" si="24"/>
        <v>129.11000000000001</v>
      </c>
      <c r="M120" s="200">
        <f t="shared" si="30"/>
        <v>888</v>
      </c>
      <c r="N120" s="198">
        <f t="shared" si="25"/>
        <v>139.51</v>
      </c>
    </row>
    <row r="121" spans="1:14">
      <c r="A121" s="200">
        <f t="shared" si="26"/>
        <v>729</v>
      </c>
      <c r="B121" s="198">
        <f t="shared" si="21"/>
        <v>98.17</v>
      </c>
      <c r="D121" s="200">
        <f t="shared" si="27"/>
        <v>769</v>
      </c>
      <c r="E121" s="198">
        <f t="shared" si="22"/>
        <v>108.57</v>
      </c>
      <c r="G121" s="200">
        <f t="shared" si="28"/>
        <v>809</v>
      </c>
      <c r="H121" s="198">
        <f t="shared" si="23"/>
        <v>118.97</v>
      </c>
      <c r="J121" s="200">
        <f t="shared" si="29"/>
        <v>849</v>
      </c>
      <c r="K121" s="198">
        <f t="shared" si="24"/>
        <v>129.37</v>
      </c>
      <c r="M121" s="200">
        <f t="shared" si="30"/>
        <v>889</v>
      </c>
      <c r="N121" s="198">
        <f t="shared" si="25"/>
        <v>139.77000000000001</v>
      </c>
    </row>
    <row r="122" spans="1:14">
      <c r="A122" s="200">
        <f t="shared" si="26"/>
        <v>730</v>
      </c>
      <c r="B122" s="198">
        <f t="shared" si="21"/>
        <v>98.43</v>
      </c>
      <c r="D122" s="200">
        <f t="shared" si="27"/>
        <v>770</v>
      </c>
      <c r="E122" s="198">
        <f t="shared" si="22"/>
        <v>108.83</v>
      </c>
      <c r="G122" s="200">
        <f t="shared" si="28"/>
        <v>810</v>
      </c>
      <c r="H122" s="198">
        <f t="shared" si="23"/>
        <v>119.22999999999999</v>
      </c>
      <c r="J122" s="200">
        <f t="shared" si="29"/>
        <v>850</v>
      </c>
      <c r="K122" s="198">
        <f t="shared" si="24"/>
        <v>129.63</v>
      </c>
      <c r="M122" s="200">
        <f t="shared" si="30"/>
        <v>890</v>
      </c>
      <c r="N122" s="198">
        <f t="shared" si="25"/>
        <v>140.03</v>
      </c>
    </row>
    <row r="123" spans="1:14">
      <c r="A123" s="200">
        <f t="shared" si="26"/>
        <v>731</v>
      </c>
      <c r="B123" s="198">
        <f t="shared" si="21"/>
        <v>98.69</v>
      </c>
      <c r="D123" s="200">
        <f t="shared" si="27"/>
        <v>771</v>
      </c>
      <c r="E123" s="198">
        <f t="shared" si="22"/>
        <v>109.09</v>
      </c>
      <c r="G123" s="200">
        <f t="shared" si="28"/>
        <v>811</v>
      </c>
      <c r="H123" s="198">
        <f t="shared" si="23"/>
        <v>119.49000000000001</v>
      </c>
      <c r="J123" s="200">
        <f t="shared" si="29"/>
        <v>851</v>
      </c>
      <c r="K123" s="198">
        <f t="shared" si="24"/>
        <v>129.89000000000001</v>
      </c>
      <c r="M123" s="200">
        <f t="shared" si="30"/>
        <v>891</v>
      </c>
      <c r="N123" s="198">
        <f t="shared" si="25"/>
        <v>140.29</v>
      </c>
    </row>
    <row r="124" spans="1:14">
      <c r="A124" s="200">
        <f t="shared" si="26"/>
        <v>732</v>
      </c>
      <c r="B124" s="198">
        <f t="shared" si="21"/>
        <v>98.95</v>
      </c>
      <c r="D124" s="200">
        <f t="shared" si="27"/>
        <v>772</v>
      </c>
      <c r="E124" s="198">
        <f t="shared" si="22"/>
        <v>109.35</v>
      </c>
      <c r="G124" s="200">
        <f t="shared" si="28"/>
        <v>812</v>
      </c>
      <c r="H124" s="198">
        <f t="shared" si="23"/>
        <v>119.75</v>
      </c>
      <c r="J124" s="200">
        <f t="shared" si="29"/>
        <v>852</v>
      </c>
      <c r="K124" s="198">
        <f t="shared" si="24"/>
        <v>130.15</v>
      </c>
      <c r="M124" s="200">
        <f t="shared" si="30"/>
        <v>892</v>
      </c>
      <c r="N124" s="198">
        <f t="shared" si="25"/>
        <v>140.55000000000001</v>
      </c>
    </row>
    <row r="125" spans="1:14">
      <c r="A125" s="200">
        <f t="shared" si="26"/>
        <v>733</v>
      </c>
      <c r="B125" s="198">
        <f t="shared" si="21"/>
        <v>99.210000000000008</v>
      </c>
      <c r="D125" s="200">
        <f t="shared" si="27"/>
        <v>773</v>
      </c>
      <c r="E125" s="198">
        <f t="shared" si="22"/>
        <v>109.61</v>
      </c>
      <c r="G125" s="200">
        <f t="shared" si="28"/>
        <v>813</v>
      </c>
      <c r="H125" s="198">
        <f t="shared" si="23"/>
        <v>120.00999999999999</v>
      </c>
      <c r="J125" s="200">
        <f t="shared" si="29"/>
        <v>853</v>
      </c>
      <c r="K125" s="198">
        <f t="shared" si="24"/>
        <v>130.41</v>
      </c>
      <c r="M125" s="200">
        <f t="shared" si="30"/>
        <v>893</v>
      </c>
      <c r="N125" s="198">
        <f t="shared" si="25"/>
        <v>140.81</v>
      </c>
    </row>
    <row r="126" spans="1:14">
      <c r="A126" s="200">
        <f t="shared" si="26"/>
        <v>734</v>
      </c>
      <c r="B126" s="198">
        <f t="shared" si="21"/>
        <v>99.47</v>
      </c>
      <c r="D126" s="200">
        <f t="shared" si="27"/>
        <v>774</v>
      </c>
      <c r="E126" s="198">
        <f t="shared" si="22"/>
        <v>109.87</v>
      </c>
      <c r="G126" s="200">
        <f t="shared" si="28"/>
        <v>814</v>
      </c>
      <c r="H126" s="198">
        <f t="shared" si="23"/>
        <v>120.27000000000001</v>
      </c>
      <c r="J126" s="200">
        <f t="shared" si="29"/>
        <v>854</v>
      </c>
      <c r="K126" s="198">
        <f t="shared" si="24"/>
        <v>130.66999999999999</v>
      </c>
      <c r="M126" s="200">
        <f t="shared" si="30"/>
        <v>894</v>
      </c>
      <c r="N126" s="198">
        <f t="shared" si="25"/>
        <v>141.07</v>
      </c>
    </row>
    <row r="127" spans="1:14">
      <c r="A127" s="200">
        <f t="shared" si="26"/>
        <v>735</v>
      </c>
      <c r="B127" s="198">
        <f t="shared" si="21"/>
        <v>99.72999999999999</v>
      </c>
      <c r="D127" s="200">
        <f t="shared" si="27"/>
        <v>775</v>
      </c>
      <c r="E127" s="198">
        <f t="shared" si="22"/>
        <v>110.13</v>
      </c>
      <c r="G127" s="200">
        <f t="shared" si="28"/>
        <v>815</v>
      </c>
      <c r="H127" s="198">
        <f t="shared" si="23"/>
        <v>120.53</v>
      </c>
      <c r="J127" s="200">
        <f t="shared" si="29"/>
        <v>855</v>
      </c>
      <c r="K127" s="198">
        <f t="shared" si="24"/>
        <v>130.93</v>
      </c>
      <c r="M127" s="200">
        <f t="shared" si="30"/>
        <v>895</v>
      </c>
      <c r="N127" s="198">
        <f t="shared" si="25"/>
        <v>141.33000000000001</v>
      </c>
    </row>
    <row r="128" spans="1:14">
      <c r="A128" s="200">
        <f t="shared" si="26"/>
        <v>736</v>
      </c>
      <c r="B128" s="198">
        <f t="shared" si="21"/>
        <v>99.990000000000009</v>
      </c>
      <c r="D128" s="200">
        <f t="shared" si="27"/>
        <v>776</v>
      </c>
      <c r="E128" s="198">
        <f t="shared" si="22"/>
        <v>110.39</v>
      </c>
      <c r="G128" s="200">
        <f t="shared" si="28"/>
        <v>816</v>
      </c>
      <c r="H128" s="198">
        <f t="shared" si="23"/>
        <v>120.78999999999999</v>
      </c>
      <c r="J128" s="200">
        <f t="shared" si="29"/>
        <v>856</v>
      </c>
      <c r="K128" s="198">
        <f t="shared" si="24"/>
        <v>131.19</v>
      </c>
      <c r="M128" s="200">
        <f t="shared" si="30"/>
        <v>896</v>
      </c>
      <c r="N128" s="198">
        <f t="shared" si="25"/>
        <v>141.59</v>
      </c>
    </row>
    <row r="129" spans="1:14">
      <c r="A129" s="200">
        <f t="shared" si="26"/>
        <v>737</v>
      </c>
      <c r="B129" s="198">
        <f t="shared" si="21"/>
        <v>100.25</v>
      </c>
      <c r="D129" s="200">
        <f t="shared" si="27"/>
        <v>777</v>
      </c>
      <c r="E129" s="198">
        <f t="shared" si="22"/>
        <v>110.65</v>
      </c>
      <c r="G129" s="200">
        <f t="shared" si="28"/>
        <v>817</v>
      </c>
      <c r="H129" s="198">
        <f t="shared" si="23"/>
        <v>121.05000000000001</v>
      </c>
      <c r="J129" s="200">
        <f t="shared" si="29"/>
        <v>857</v>
      </c>
      <c r="K129" s="198">
        <f t="shared" si="24"/>
        <v>131.44999999999999</v>
      </c>
      <c r="M129" s="200">
        <f t="shared" si="30"/>
        <v>897</v>
      </c>
      <c r="N129" s="198">
        <f t="shared" si="25"/>
        <v>141.85</v>
      </c>
    </row>
    <row r="130" spans="1:14">
      <c r="A130" s="200">
        <f t="shared" si="26"/>
        <v>738</v>
      </c>
      <c r="B130" s="198">
        <f t="shared" si="21"/>
        <v>100.50999999999999</v>
      </c>
      <c r="D130" s="200">
        <f t="shared" si="27"/>
        <v>778</v>
      </c>
      <c r="E130" s="198">
        <f t="shared" si="22"/>
        <v>110.91</v>
      </c>
      <c r="G130" s="200">
        <f t="shared" si="28"/>
        <v>818</v>
      </c>
      <c r="H130" s="198">
        <f t="shared" si="23"/>
        <v>121.31</v>
      </c>
      <c r="J130" s="200">
        <f t="shared" si="29"/>
        <v>858</v>
      </c>
      <c r="K130" s="198">
        <f t="shared" si="24"/>
        <v>131.71</v>
      </c>
      <c r="M130" s="200">
        <f t="shared" si="30"/>
        <v>898</v>
      </c>
      <c r="N130" s="198">
        <f t="shared" si="25"/>
        <v>142.11000000000001</v>
      </c>
    </row>
    <row r="131" spans="1:14">
      <c r="A131" s="200">
        <f t="shared" si="26"/>
        <v>739</v>
      </c>
      <c r="B131" s="198">
        <f t="shared" si="21"/>
        <v>100.77000000000001</v>
      </c>
      <c r="D131" s="200">
        <f t="shared" si="27"/>
        <v>779</v>
      </c>
      <c r="E131" s="198">
        <f t="shared" si="22"/>
        <v>111.17</v>
      </c>
      <c r="G131" s="200">
        <f t="shared" si="28"/>
        <v>819</v>
      </c>
      <c r="H131" s="198">
        <f t="shared" si="23"/>
        <v>121.57</v>
      </c>
      <c r="J131" s="200">
        <f t="shared" si="29"/>
        <v>859</v>
      </c>
      <c r="K131" s="198">
        <f t="shared" si="24"/>
        <v>131.97</v>
      </c>
      <c r="M131" s="200">
        <f t="shared" si="30"/>
        <v>899</v>
      </c>
      <c r="N131" s="198">
        <f t="shared" si="25"/>
        <v>142.37</v>
      </c>
    </row>
    <row r="132" spans="1:14">
      <c r="A132" s="200">
        <f t="shared" si="26"/>
        <v>740</v>
      </c>
      <c r="B132" s="198">
        <f t="shared" si="21"/>
        <v>101.03</v>
      </c>
      <c r="D132" s="200">
        <f t="shared" si="27"/>
        <v>780</v>
      </c>
      <c r="E132" s="198">
        <f t="shared" si="22"/>
        <v>111.43</v>
      </c>
      <c r="G132" s="200">
        <f t="shared" si="28"/>
        <v>820</v>
      </c>
      <c r="H132" s="198">
        <f t="shared" si="23"/>
        <v>121.83000000000001</v>
      </c>
      <c r="J132" s="200">
        <f t="shared" si="29"/>
        <v>860</v>
      </c>
      <c r="K132" s="198">
        <f t="shared" si="24"/>
        <v>132.22999999999999</v>
      </c>
      <c r="M132" s="200">
        <f t="shared" si="30"/>
        <v>900</v>
      </c>
      <c r="N132" s="198">
        <f t="shared" si="25"/>
        <v>142.63</v>
      </c>
    </row>
    <row r="133" spans="1:14">
      <c r="A133" s="200">
        <f t="shared" si="26"/>
        <v>741</v>
      </c>
      <c r="B133" s="198">
        <f t="shared" si="21"/>
        <v>101.28999999999999</v>
      </c>
      <c r="D133" s="200">
        <f t="shared" si="27"/>
        <v>781</v>
      </c>
      <c r="E133" s="198">
        <f t="shared" si="22"/>
        <v>111.69</v>
      </c>
      <c r="G133" s="200">
        <f t="shared" si="28"/>
        <v>821</v>
      </c>
      <c r="H133" s="198">
        <f t="shared" si="23"/>
        <v>122.09</v>
      </c>
      <c r="J133" s="200">
        <f t="shared" si="29"/>
        <v>861</v>
      </c>
      <c r="K133" s="198">
        <f t="shared" si="24"/>
        <v>132.49</v>
      </c>
      <c r="M133" s="200">
        <f t="shared" si="30"/>
        <v>901</v>
      </c>
      <c r="N133" s="198">
        <f t="shared" si="25"/>
        <v>142.89000000000001</v>
      </c>
    </row>
    <row r="134" spans="1:14">
      <c r="A134" s="200">
        <f t="shared" si="26"/>
        <v>742</v>
      </c>
      <c r="B134" s="198">
        <f t="shared" si="21"/>
        <v>101.55</v>
      </c>
      <c r="D134" s="200">
        <f t="shared" si="27"/>
        <v>782</v>
      </c>
      <c r="E134" s="198">
        <f t="shared" si="22"/>
        <v>111.95</v>
      </c>
      <c r="G134" s="200">
        <f t="shared" si="28"/>
        <v>822</v>
      </c>
      <c r="H134" s="198">
        <f t="shared" si="23"/>
        <v>122.35</v>
      </c>
      <c r="J134" s="200">
        <f t="shared" si="29"/>
        <v>862</v>
      </c>
      <c r="K134" s="198">
        <f t="shared" si="24"/>
        <v>132.75</v>
      </c>
      <c r="M134" s="200">
        <f t="shared" si="30"/>
        <v>902</v>
      </c>
      <c r="N134" s="198">
        <f t="shared" si="25"/>
        <v>143.15</v>
      </c>
    </row>
    <row r="135" spans="1:14">
      <c r="A135" s="200">
        <f t="shared" si="26"/>
        <v>743</v>
      </c>
      <c r="B135" s="198">
        <f t="shared" si="21"/>
        <v>101.81</v>
      </c>
      <c r="D135" s="200">
        <f t="shared" si="27"/>
        <v>783</v>
      </c>
      <c r="E135" s="198">
        <f t="shared" si="22"/>
        <v>112.21000000000001</v>
      </c>
      <c r="G135" s="200">
        <f t="shared" si="28"/>
        <v>823</v>
      </c>
      <c r="H135" s="198">
        <f t="shared" si="23"/>
        <v>122.61000000000001</v>
      </c>
      <c r="J135" s="200">
        <f t="shared" si="29"/>
        <v>863</v>
      </c>
      <c r="K135" s="198">
        <f t="shared" si="24"/>
        <v>133.01</v>
      </c>
      <c r="M135" s="200">
        <f t="shared" si="30"/>
        <v>903</v>
      </c>
      <c r="N135" s="198">
        <f t="shared" si="25"/>
        <v>143.41</v>
      </c>
    </row>
    <row r="136" spans="1:14">
      <c r="A136" s="200">
        <f t="shared" si="26"/>
        <v>744</v>
      </c>
      <c r="B136" s="198">
        <f t="shared" si="21"/>
        <v>102.07</v>
      </c>
      <c r="D136" s="200">
        <f t="shared" si="27"/>
        <v>784</v>
      </c>
      <c r="E136" s="198">
        <f t="shared" si="22"/>
        <v>112.47</v>
      </c>
      <c r="G136" s="200">
        <f t="shared" si="28"/>
        <v>824</v>
      </c>
      <c r="H136" s="198">
        <f t="shared" si="23"/>
        <v>122.87</v>
      </c>
      <c r="J136" s="200">
        <f t="shared" si="29"/>
        <v>864</v>
      </c>
      <c r="K136" s="198">
        <f t="shared" si="24"/>
        <v>133.27000000000001</v>
      </c>
      <c r="M136" s="200">
        <f t="shared" si="30"/>
        <v>904</v>
      </c>
      <c r="N136" s="198">
        <f t="shared" si="25"/>
        <v>143.66999999999999</v>
      </c>
    </row>
    <row r="139" spans="1:14" ht="15.75">
      <c r="A139" s="182" t="s">
        <v>265</v>
      </c>
      <c r="B139" s="183"/>
      <c r="C139" s="184"/>
      <c r="D139" s="184"/>
      <c r="E139" s="184"/>
      <c r="F139" s="184"/>
      <c r="G139" s="184"/>
      <c r="H139" s="184"/>
      <c r="I139" s="184"/>
      <c r="J139" s="184"/>
      <c r="K139" s="182"/>
      <c r="L139" s="186"/>
      <c r="M139" s="187"/>
      <c r="N139" s="184"/>
    </row>
    <row r="140" spans="1:14" ht="15.75">
      <c r="A140" s="188"/>
      <c r="B140" s="183"/>
      <c r="C140" s="184"/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</row>
    <row r="141" spans="1:14" ht="36.75">
      <c r="A141" s="189" t="s">
        <v>263</v>
      </c>
      <c r="B141" s="192" t="s">
        <v>255</v>
      </c>
      <c r="C141" s="191"/>
      <c r="D141" s="189" t="s">
        <v>263</v>
      </c>
      <c r="E141" s="192" t="s">
        <v>255</v>
      </c>
      <c r="F141" s="191"/>
      <c r="G141" s="189" t="s">
        <v>263</v>
      </c>
      <c r="H141" s="192" t="s">
        <v>255</v>
      </c>
      <c r="I141" s="191"/>
      <c r="J141" s="189" t="s">
        <v>263</v>
      </c>
      <c r="K141" s="192" t="s">
        <v>255</v>
      </c>
      <c r="L141" s="191"/>
      <c r="M141" s="189" t="s">
        <v>263</v>
      </c>
      <c r="N141" s="192" t="s">
        <v>255</v>
      </c>
    </row>
    <row r="142" spans="1:14">
      <c r="A142" s="193" t="s">
        <v>213</v>
      </c>
      <c r="B142" s="206" t="s">
        <v>213</v>
      </c>
      <c r="D142" s="193" t="s">
        <v>213</v>
      </c>
      <c r="E142" s="196" t="s">
        <v>213</v>
      </c>
      <c r="G142" s="193" t="s">
        <v>213</v>
      </c>
      <c r="H142" s="196" t="s">
        <v>213</v>
      </c>
      <c r="J142" s="193" t="s">
        <v>213</v>
      </c>
      <c r="K142" s="196" t="s">
        <v>213</v>
      </c>
      <c r="M142" s="193" t="s">
        <v>213</v>
      </c>
      <c r="N142" s="196" t="s">
        <v>213</v>
      </c>
    </row>
    <row r="143" spans="1:14">
      <c r="A143" s="200">
        <f>M136+1</f>
        <v>905</v>
      </c>
      <c r="B143" s="198">
        <f t="shared" ref="B143:B182" si="31">((A143-307-231)*26%)+48.51</f>
        <v>143.93</v>
      </c>
      <c r="C143" s="199"/>
      <c r="D143" s="200">
        <f>A182+1</f>
        <v>945</v>
      </c>
      <c r="E143" s="198">
        <f t="shared" ref="E143:E182" si="32">((D143-307-231)*26%)+48.51</f>
        <v>154.33000000000001</v>
      </c>
      <c r="F143" s="199"/>
      <c r="G143" s="200">
        <f>D182+1</f>
        <v>985</v>
      </c>
      <c r="H143" s="198">
        <f t="shared" ref="H143:H182" si="33">((G143-307-231)*26%)+48.51</f>
        <v>164.73</v>
      </c>
      <c r="I143" s="199"/>
      <c r="J143" s="200">
        <f>G182+1</f>
        <v>1025</v>
      </c>
      <c r="K143" s="198">
        <f t="shared" ref="K143:K182" si="34">((J143-307-231)*26%)+48.51</f>
        <v>175.13</v>
      </c>
      <c r="L143" s="199"/>
      <c r="M143" s="200">
        <f>J182+1</f>
        <v>1065</v>
      </c>
      <c r="N143" s="198">
        <f t="shared" ref="N143:N182" si="35">((M143-307-231)*26%)+48.51</f>
        <v>185.53</v>
      </c>
    </row>
    <row r="144" spans="1:14">
      <c r="A144" s="200">
        <f>A143+1</f>
        <v>906</v>
      </c>
      <c r="B144" s="198">
        <f t="shared" si="31"/>
        <v>144.19</v>
      </c>
      <c r="D144" s="200">
        <f>D143+1</f>
        <v>946</v>
      </c>
      <c r="E144" s="198">
        <f t="shared" si="32"/>
        <v>154.59</v>
      </c>
      <c r="G144" s="200">
        <f>G143+1</f>
        <v>986</v>
      </c>
      <c r="H144" s="198">
        <f t="shared" si="33"/>
        <v>164.99</v>
      </c>
      <c r="J144" s="200">
        <f>J143+1</f>
        <v>1026</v>
      </c>
      <c r="K144" s="198">
        <f t="shared" si="34"/>
        <v>175.39000000000001</v>
      </c>
      <c r="M144" s="200">
        <f>M143+1</f>
        <v>1066</v>
      </c>
      <c r="N144" s="198">
        <f t="shared" si="35"/>
        <v>185.79</v>
      </c>
    </row>
    <row r="145" spans="1:15">
      <c r="A145" s="200">
        <f t="shared" ref="A145:A182" si="36">A144+1</f>
        <v>907</v>
      </c>
      <c r="B145" s="198">
        <f t="shared" si="31"/>
        <v>144.44999999999999</v>
      </c>
      <c r="D145" s="200">
        <f t="shared" ref="D145:D182" si="37">D144+1</f>
        <v>947</v>
      </c>
      <c r="E145" s="198">
        <f t="shared" si="32"/>
        <v>154.85</v>
      </c>
      <c r="G145" s="200">
        <f t="shared" ref="G145:G182" si="38">G144+1</f>
        <v>987</v>
      </c>
      <c r="H145" s="198">
        <f t="shared" si="33"/>
        <v>165.25</v>
      </c>
      <c r="J145" s="200">
        <f t="shared" ref="J145:J182" si="39">J144+1</f>
        <v>1027</v>
      </c>
      <c r="K145" s="198">
        <f t="shared" si="34"/>
        <v>175.65</v>
      </c>
      <c r="M145" s="200">
        <f t="shared" ref="M145:M182" si="40">M144+1</f>
        <v>1067</v>
      </c>
      <c r="N145" s="198">
        <f t="shared" si="35"/>
        <v>186.04999999999998</v>
      </c>
    </row>
    <row r="146" spans="1:15">
      <c r="A146" s="200">
        <f t="shared" si="36"/>
        <v>908</v>
      </c>
      <c r="B146" s="198">
        <f t="shared" si="31"/>
        <v>144.71</v>
      </c>
      <c r="D146" s="200">
        <f t="shared" si="37"/>
        <v>948</v>
      </c>
      <c r="E146" s="198">
        <f t="shared" si="32"/>
        <v>155.11000000000001</v>
      </c>
      <c r="G146" s="200">
        <f t="shared" si="38"/>
        <v>988</v>
      </c>
      <c r="H146" s="198">
        <f t="shared" si="33"/>
        <v>165.51</v>
      </c>
      <c r="J146" s="200">
        <f t="shared" si="39"/>
        <v>1028</v>
      </c>
      <c r="K146" s="198">
        <f t="shared" si="34"/>
        <v>175.91</v>
      </c>
      <c r="M146" s="200">
        <f t="shared" si="40"/>
        <v>1068</v>
      </c>
      <c r="N146" s="198">
        <f t="shared" si="35"/>
        <v>186.31</v>
      </c>
    </row>
    <row r="147" spans="1:15">
      <c r="A147" s="200">
        <f t="shared" si="36"/>
        <v>909</v>
      </c>
      <c r="B147" s="198">
        <f t="shared" si="31"/>
        <v>144.97</v>
      </c>
      <c r="D147" s="200">
        <f t="shared" si="37"/>
        <v>949</v>
      </c>
      <c r="E147" s="198">
        <f t="shared" si="32"/>
        <v>155.37</v>
      </c>
      <c r="G147" s="200">
        <f t="shared" si="38"/>
        <v>989</v>
      </c>
      <c r="H147" s="198">
        <f t="shared" si="33"/>
        <v>165.77</v>
      </c>
      <c r="J147" s="200">
        <f t="shared" si="39"/>
        <v>1029</v>
      </c>
      <c r="K147" s="198">
        <f t="shared" si="34"/>
        <v>176.17000000000002</v>
      </c>
      <c r="M147" s="200">
        <f t="shared" si="40"/>
        <v>1069</v>
      </c>
      <c r="N147" s="198">
        <f t="shared" si="35"/>
        <v>186.57</v>
      </c>
    </row>
    <row r="148" spans="1:15">
      <c r="A148" s="200">
        <f t="shared" si="36"/>
        <v>910</v>
      </c>
      <c r="B148" s="198">
        <f t="shared" si="31"/>
        <v>145.22999999999999</v>
      </c>
      <c r="D148" s="200">
        <f t="shared" si="37"/>
        <v>950</v>
      </c>
      <c r="E148" s="198">
        <f t="shared" si="32"/>
        <v>155.63</v>
      </c>
      <c r="G148" s="200">
        <f t="shared" si="38"/>
        <v>990</v>
      </c>
      <c r="H148" s="198">
        <f t="shared" si="33"/>
        <v>166.03</v>
      </c>
      <c r="J148" s="200">
        <f t="shared" si="39"/>
        <v>1030</v>
      </c>
      <c r="K148" s="198">
        <f t="shared" si="34"/>
        <v>176.43</v>
      </c>
      <c r="M148" s="200">
        <f t="shared" si="40"/>
        <v>1070</v>
      </c>
      <c r="N148" s="198">
        <f t="shared" si="35"/>
        <v>186.82999999999998</v>
      </c>
      <c r="O148" s="203"/>
    </row>
    <row r="149" spans="1:15">
      <c r="A149" s="200">
        <f t="shared" si="36"/>
        <v>911</v>
      </c>
      <c r="B149" s="198">
        <f t="shared" si="31"/>
        <v>145.49</v>
      </c>
      <c r="D149" s="200">
        <f t="shared" si="37"/>
        <v>951</v>
      </c>
      <c r="E149" s="198">
        <f t="shared" si="32"/>
        <v>155.89000000000001</v>
      </c>
      <c r="G149" s="200">
        <f t="shared" si="38"/>
        <v>991</v>
      </c>
      <c r="H149" s="198">
        <f t="shared" si="33"/>
        <v>166.29</v>
      </c>
      <c r="J149" s="200">
        <f t="shared" si="39"/>
        <v>1031</v>
      </c>
      <c r="K149" s="198">
        <f t="shared" si="34"/>
        <v>176.69</v>
      </c>
      <c r="M149" s="200">
        <f t="shared" si="40"/>
        <v>1071</v>
      </c>
      <c r="N149" s="198">
        <f t="shared" si="35"/>
        <v>187.09</v>
      </c>
    </row>
    <row r="150" spans="1:15">
      <c r="A150" s="200">
        <f t="shared" si="36"/>
        <v>912</v>
      </c>
      <c r="B150" s="198">
        <f t="shared" si="31"/>
        <v>145.75</v>
      </c>
      <c r="D150" s="200">
        <f t="shared" si="37"/>
        <v>952</v>
      </c>
      <c r="E150" s="198">
        <f t="shared" si="32"/>
        <v>156.15</v>
      </c>
      <c r="G150" s="200">
        <f t="shared" si="38"/>
        <v>992</v>
      </c>
      <c r="H150" s="198">
        <f t="shared" si="33"/>
        <v>166.55</v>
      </c>
      <c r="J150" s="200">
        <f t="shared" si="39"/>
        <v>1032</v>
      </c>
      <c r="K150" s="198">
        <f t="shared" si="34"/>
        <v>176.95</v>
      </c>
      <c r="M150" s="200">
        <f t="shared" si="40"/>
        <v>1072</v>
      </c>
      <c r="N150" s="198">
        <f t="shared" si="35"/>
        <v>187.35</v>
      </c>
    </row>
    <row r="151" spans="1:15">
      <c r="A151" s="200">
        <f t="shared" si="36"/>
        <v>913</v>
      </c>
      <c r="B151" s="198">
        <f t="shared" si="31"/>
        <v>146.01</v>
      </c>
      <c r="D151" s="200">
        <f t="shared" si="37"/>
        <v>953</v>
      </c>
      <c r="E151" s="198">
        <f t="shared" si="32"/>
        <v>156.41</v>
      </c>
      <c r="G151" s="200">
        <f t="shared" si="38"/>
        <v>993</v>
      </c>
      <c r="H151" s="198">
        <f t="shared" si="33"/>
        <v>166.81</v>
      </c>
      <c r="J151" s="200">
        <f t="shared" si="39"/>
        <v>1033</v>
      </c>
      <c r="K151" s="198">
        <f t="shared" si="34"/>
        <v>177.21</v>
      </c>
      <c r="M151" s="200">
        <f t="shared" si="40"/>
        <v>1073</v>
      </c>
      <c r="N151" s="198">
        <f t="shared" si="35"/>
        <v>187.60999999999999</v>
      </c>
    </row>
    <row r="152" spans="1:15">
      <c r="A152" s="200">
        <f t="shared" si="36"/>
        <v>914</v>
      </c>
      <c r="B152" s="198">
        <f t="shared" si="31"/>
        <v>146.27000000000001</v>
      </c>
      <c r="D152" s="200">
        <f t="shared" si="37"/>
        <v>954</v>
      </c>
      <c r="E152" s="198">
        <f t="shared" si="32"/>
        <v>156.66999999999999</v>
      </c>
      <c r="G152" s="200">
        <f t="shared" si="38"/>
        <v>994</v>
      </c>
      <c r="H152" s="198">
        <f t="shared" si="33"/>
        <v>167.07</v>
      </c>
      <c r="J152" s="200">
        <f t="shared" si="39"/>
        <v>1034</v>
      </c>
      <c r="K152" s="198">
        <f t="shared" si="34"/>
        <v>177.47</v>
      </c>
      <c r="M152" s="200">
        <f t="shared" si="40"/>
        <v>1074</v>
      </c>
      <c r="N152" s="198">
        <f t="shared" si="35"/>
        <v>187.87</v>
      </c>
    </row>
    <row r="153" spans="1:15">
      <c r="A153" s="200">
        <f t="shared" si="36"/>
        <v>915</v>
      </c>
      <c r="B153" s="198">
        <f t="shared" si="31"/>
        <v>146.53</v>
      </c>
      <c r="D153" s="200">
        <f t="shared" si="37"/>
        <v>955</v>
      </c>
      <c r="E153" s="198">
        <f t="shared" si="32"/>
        <v>156.93</v>
      </c>
      <c r="G153" s="200">
        <f t="shared" si="38"/>
        <v>995</v>
      </c>
      <c r="H153" s="198">
        <f t="shared" si="33"/>
        <v>167.33</v>
      </c>
      <c r="J153" s="200">
        <f t="shared" si="39"/>
        <v>1035</v>
      </c>
      <c r="K153" s="198">
        <f t="shared" si="34"/>
        <v>177.73</v>
      </c>
      <c r="M153" s="200">
        <f t="shared" si="40"/>
        <v>1075</v>
      </c>
      <c r="N153" s="198">
        <f t="shared" si="35"/>
        <v>188.13</v>
      </c>
    </row>
    <row r="154" spans="1:15">
      <c r="A154" s="200">
        <f t="shared" si="36"/>
        <v>916</v>
      </c>
      <c r="B154" s="198">
        <f t="shared" si="31"/>
        <v>146.79</v>
      </c>
      <c r="D154" s="200">
        <f t="shared" si="37"/>
        <v>956</v>
      </c>
      <c r="E154" s="198">
        <f t="shared" si="32"/>
        <v>157.19</v>
      </c>
      <c r="G154" s="200">
        <f t="shared" si="38"/>
        <v>996</v>
      </c>
      <c r="H154" s="198">
        <f t="shared" si="33"/>
        <v>167.59</v>
      </c>
      <c r="J154" s="200">
        <f t="shared" si="39"/>
        <v>1036</v>
      </c>
      <c r="K154" s="198">
        <f t="shared" si="34"/>
        <v>177.99</v>
      </c>
      <c r="M154" s="200">
        <f t="shared" si="40"/>
        <v>1076</v>
      </c>
      <c r="N154" s="198">
        <f t="shared" si="35"/>
        <v>188.39</v>
      </c>
    </row>
    <row r="155" spans="1:15">
      <c r="A155" s="200">
        <f t="shared" si="36"/>
        <v>917</v>
      </c>
      <c r="B155" s="198">
        <f t="shared" si="31"/>
        <v>147.05000000000001</v>
      </c>
      <c r="D155" s="200">
        <f t="shared" si="37"/>
        <v>957</v>
      </c>
      <c r="E155" s="198">
        <f t="shared" si="32"/>
        <v>157.44999999999999</v>
      </c>
      <c r="G155" s="200">
        <f t="shared" si="38"/>
        <v>997</v>
      </c>
      <c r="H155" s="198">
        <f t="shared" si="33"/>
        <v>167.85</v>
      </c>
      <c r="J155" s="200">
        <f t="shared" si="39"/>
        <v>1037</v>
      </c>
      <c r="K155" s="198">
        <f t="shared" si="34"/>
        <v>178.25</v>
      </c>
      <c r="M155" s="200">
        <f t="shared" si="40"/>
        <v>1077</v>
      </c>
      <c r="N155" s="198">
        <f t="shared" si="35"/>
        <v>188.65</v>
      </c>
    </row>
    <row r="156" spans="1:15">
      <c r="A156" s="200">
        <f t="shared" si="36"/>
        <v>918</v>
      </c>
      <c r="B156" s="198">
        <f t="shared" si="31"/>
        <v>147.31</v>
      </c>
      <c r="D156" s="200">
        <f t="shared" si="37"/>
        <v>958</v>
      </c>
      <c r="E156" s="198">
        <f t="shared" si="32"/>
        <v>157.71</v>
      </c>
      <c r="G156" s="200">
        <f t="shared" si="38"/>
        <v>998</v>
      </c>
      <c r="H156" s="198">
        <f t="shared" si="33"/>
        <v>168.11</v>
      </c>
      <c r="J156" s="200">
        <f t="shared" si="39"/>
        <v>1038</v>
      </c>
      <c r="K156" s="198">
        <f t="shared" si="34"/>
        <v>178.51</v>
      </c>
      <c r="M156" s="200">
        <f t="shared" si="40"/>
        <v>1078</v>
      </c>
      <c r="N156" s="198">
        <f t="shared" si="35"/>
        <v>188.91</v>
      </c>
    </row>
    <row r="157" spans="1:15">
      <c r="A157" s="200">
        <f t="shared" si="36"/>
        <v>919</v>
      </c>
      <c r="B157" s="198">
        <f t="shared" si="31"/>
        <v>147.57</v>
      </c>
      <c r="D157" s="200">
        <f t="shared" si="37"/>
        <v>959</v>
      </c>
      <c r="E157" s="198">
        <f t="shared" si="32"/>
        <v>157.97</v>
      </c>
      <c r="G157" s="200">
        <f t="shared" si="38"/>
        <v>999</v>
      </c>
      <c r="H157" s="198">
        <f t="shared" si="33"/>
        <v>168.37</v>
      </c>
      <c r="J157" s="200">
        <f t="shared" si="39"/>
        <v>1039</v>
      </c>
      <c r="K157" s="198">
        <f t="shared" si="34"/>
        <v>178.76999999999998</v>
      </c>
      <c r="M157" s="200">
        <f t="shared" si="40"/>
        <v>1079</v>
      </c>
      <c r="N157" s="198">
        <f t="shared" si="35"/>
        <v>189.17</v>
      </c>
    </row>
    <row r="158" spans="1:15">
      <c r="A158" s="200">
        <f t="shared" si="36"/>
        <v>920</v>
      </c>
      <c r="B158" s="198">
        <f t="shared" si="31"/>
        <v>147.83000000000001</v>
      </c>
      <c r="D158" s="200">
        <f t="shared" si="37"/>
        <v>960</v>
      </c>
      <c r="E158" s="198">
        <f t="shared" si="32"/>
        <v>158.22999999999999</v>
      </c>
      <c r="G158" s="200">
        <f t="shared" si="38"/>
        <v>1000</v>
      </c>
      <c r="H158" s="198">
        <f t="shared" si="33"/>
        <v>168.63</v>
      </c>
      <c r="J158" s="200">
        <f t="shared" si="39"/>
        <v>1040</v>
      </c>
      <c r="K158" s="198">
        <f t="shared" si="34"/>
        <v>179.03</v>
      </c>
      <c r="M158" s="200">
        <f t="shared" si="40"/>
        <v>1080</v>
      </c>
      <c r="N158" s="198">
        <f t="shared" si="35"/>
        <v>189.43</v>
      </c>
    </row>
    <row r="159" spans="1:15">
      <c r="A159" s="200">
        <f t="shared" si="36"/>
        <v>921</v>
      </c>
      <c r="B159" s="198">
        <f t="shared" si="31"/>
        <v>148.09</v>
      </c>
      <c r="D159" s="200">
        <f t="shared" si="37"/>
        <v>961</v>
      </c>
      <c r="E159" s="198">
        <f t="shared" si="32"/>
        <v>158.49</v>
      </c>
      <c r="G159" s="200">
        <f t="shared" si="38"/>
        <v>1001</v>
      </c>
      <c r="H159" s="198">
        <f t="shared" si="33"/>
        <v>168.89000000000001</v>
      </c>
      <c r="J159" s="200">
        <f t="shared" si="39"/>
        <v>1041</v>
      </c>
      <c r="K159" s="198">
        <f t="shared" si="34"/>
        <v>179.29</v>
      </c>
      <c r="M159" s="200">
        <f t="shared" si="40"/>
        <v>1081</v>
      </c>
      <c r="N159" s="198">
        <f t="shared" si="35"/>
        <v>189.69</v>
      </c>
    </row>
    <row r="160" spans="1:15">
      <c r="A160" s="200">
        <f t="shared" si="36"/>
        <v>922</v>
      </c>
      <c r="B160" s="198">
        <f t="shared" si="31"/>
        <v>148.35</v>
      </c>
      <c r="D160" s="200">
        <f t="shared" si="37"/>
        <v>962</v>
      </c>
      <c r="E160" s="198">
        <f t="shared" si="32"/>
        <v>158.75</v>
      </c>
      <c r="G160" s="200">
        <f t="shared" si="38"/>
        <v>1002</v>
      </c>
      <c r="H160" s="198">
        <f t="shared" si="33"/>
        <v>169.15</v>
      </c>
      <c r="J160" s="200">
        <f t="shared" si="39"/>
        <v>1042</v>
      </c>
      <c r="K160" s="198">
        <f t="shared" si="34"/>
        <v>179.54999999999998</v>
      </c>
      <c r="M160" s="200">
        <f t="shared" si="40"/>
        <v>1082</v>
      </c>
      <c r="N160" s="198">
        <f t="shared" si="35"/>
        <v>189.95</v>
      </c>
    </row>
    <row r="161" spans="1:14">
      <c r="A161" s="200">
        <f t="shared" si="36"/>
        <v>923</v>
      </c>
      <c r="B161" s="198">
        <f t="shared" si="31"/>
        <v>148.61000000000001</v>
      </c>
      <c r="D161" s="200">
        <f t="shared" si="37"/>
        <v>963</v>
      </c>
      <c r="E161" s="198">
        <f t="shared" si="32"/>
        <v>159.01</v>
      </c>
      <c r="G161" s="200">
        <f t="shared" si="38"/>
        <v>1003</v>
      </c>
      <c r="H161" s="198">
        <f t="shared" si="33"/>
        <v>169.41</v>
      </c>
      <c r="J161" s="200">
        <f t="shared" si="39"/>
        <v>1043</v>
      </c>
      <c r="K161" s="198">
        <f t="shared" si="34"/>
        <v>179.81</v>
      </c>
      <c r="M161" s="200">
        <f t="shared" si="40"/>
        <v>1083</v>
      </c>
      <c r="N161" s="198">
        <f t="shared" si="35"/>
        <v>190.21</v>
      </c>
    </row>
    <row r="162" spans="1:14">
      <c r="A162" s="200">
        <f t="shared" si="36"/>
        <v>924</v>
      </c>
      <c r="B162" s="198">
        <f t="shared" si="31"/>
        <v>148.87</v>
      </c>
      <c r="D162" s="200">
        <f t="shared" si="37"/>
        <v>964</v>
      </c>
      <c r="E162" s="198">
        <f t="shared" si="32"/>
        <v>159.27000000000001</v>
      </c>
      <c r="G162" s="200">
        <f t="shared" si="38"/>
        <v>1004</v>
      </c>
      <c r="H162" s="198">
        <f t="shared" si="33"/>
        <v>169.67000000000002</v>
      </c>
      <c r="J162" s="200">
        <f t="shared" si="39"/>
        <v>1044</v>
      </c>
      <c r="K162" s="198">
        <f t="shared" si="34"/>
        <v>180.07</v>
      </c>
      <c r="M162" s="200">
        <f t="shared" si="40"/>
        <v>1084</v>
      </c>
      <c r="N162" s="198">
        <f t="shared" si="35"/>
        <v>190.47</v>
      </c>
    </row>
    <row r="163" spans="1:14">
      <c r="A163" s="200">
        <f t="shared" si="36"/>
        <v>925</v>
      </c>
      <c r="B163" s="198">
        <f t="shared" si="31"/>
        <v>149.13</v>
      </c>
      <c r="D163" s="200">
        <f t="shared" si="37"/>
        <v>965</v>
      </c>
      <c r="E163" s="198">
        <f t="shared" si="32"/>
        <v>159.53</v>
      </c>
      <c r="G163" s="200">
        <f t="shared" si="38"/>
        <v>1005</v>
      </c>
      <c r="H163" s="198">
        <f t="shared" si="33"/>
        <v>169.93</v>
      </c>
      <c r="J163" s="200">
        <f t="shared" si="39"/>
        <v>1045</v>
      </c>
      <c r="K163" s="198">
        <f t="shared" si="34"/>
        <v>180.32999999999998</v>
      </c>
      <c r="M163" s="200">
        <f t="shared" si="40"/>
        <v>1085</v>
      </c>
      <c r="N163" s="198">
        <f t="shared" si="35"/>
        <v>190.73</v>
      </c>
    </row>
    <row r="164" spans="1:14">
      <c r="A164" s="200">
        <f t="shared" si="36"/>
        <v>926</v>
      </c>
      <c r="B164" s="198">
        <f t="shared" si="31"/>
        <v>149.39000000000001</v>
      </c>
      <c r="D164" s="200">
        <f t="shared" si="37"/>
        <v>966</v>
      </c>
      <c r="E164" s="198">
        <f t="shared" si="32"/>
        <v>159.79</v>
      </c>
      <c r="G164" s="200">
        <f t="shared" si="38"/>
        <v>1006</v>
      </c>
      <c r="H164" s="198">
        <f t="shared" si="33"/>
        <v>170.19</v>
      </c>
      <c r="J164" s="200">
        <f t="shared" si="39"/>
        <v>1046</v>
      </c>
      <c r="K164" s="198">
        <f t="shared" si="34"/>
        <v>180.59</v>
      </c>
      <c r="M164" s="200">
        <f t="shared" si="40"/>
        <v>1086</v>
      </c>
      <c r="N164" s="198">
        <f t="shared" si="35"/>
        <v>190.99</v>
      </c>
    </row>
    <row r="165" spans="1:14">
      <c r="A165" s="200">
        <f t="shared" si="36"/>
        <v>927</v>
      </c>
      <c r="B165" s="198">
        <f t="shared" si="31"/>
        <v>149.65</v>
      </c>
      <c r="D165" s="200">
        <f t="shared" si="37"/>
        <v>967</v>
      </c>
      <c r="E165" s="198">
        <f t="shared" si="32"/>
        <v>160.05000000000001</v>
      </c>
      <c r="G165" s="200">
        <f t="shared" si="38"/>
        <v>1007</v>
      </c>
      <c r="H165" s="198">
        <f t="shared" si="33"/>
        <v>170.45</v>
      </c>
      <c r="J165" s="200">
        <f t="shared" si="39"/>
        <v>1047</v>
      </c>
      <c r="K165" s="198">
        <f t="shared" si="34"/>
        <v>180.85</v>
      </c>
      <c r="M165" s="200">
        <f t="shared" si="40"/>
        <v>1087</v>
      </c>
      <c r="N165" s="198">
        <f t="shared" si="35"/>
        <v>191.25</v>
      </c>
    </row>
    <row r="166" spans="1:14">
      <c r="A166" s="200">
        <f t="shared" si="36"/>
        <v>928</v>
      </c>
      <c r="B166" s="198">
        <f t="shared" si="31"/>
        <v>149.91</v>
      </c>
      <c r="D166" s="200">
        <f t="shared" si="37"/>
        <v>968</v>
      </c>
      <c r="E166" s="198">
        <f t="shared" si="32"/>
        <v>160.31</v>
      </c>
      <c r="G166" s="200">
        <f t="shared" si="38"/>
        <v>1008</v>
      </c>
      <c r="H166" s="198">
        <f t="shared" si="33"/>
        <v>170.71</v>
      </c>
      <c r="J166" s="200">
        <f t="shared" si="39"/>
        <v>1048</v>
      </c>
      <c r="K166" s="198">
        <f t="shared" si="34"/>
        <v>181.10999999999999</v>
      </c>
      <c r="M166" s="200">
        <f t="shared" si="40"/>
        <v>1088</v>
      </c>
      <c r="N166" s="198">
        <f t="shared" si="35"/>
        <v>191.51</v>
      </c>
    </row>
    <row r="167" spans="1:14">
      <c r="A167" s="200">
        <f t="shared" si="36"/>
        <v>929</v>
      </c>
      <c r="B167" s="198">
        <f t="shared" si="31"/>
        <v>150.16999999999999</v>
      </c>
      <c r="D167" s="200">
        <f t="shared" si="37"/>
        <v>969</v>
      </c>
      <c r="E167" s="198">
        <f t="shared" si="32"/>
        <v>160.57</v>
      </c>
      <c r="G167" s="200">
        <f t="shared" si="38"/>
        <v>1009</v>
      </c>
      <c r="H167" s="198">
        <f t="shared" si="33"/>
        <v>170.97</v>
      </c>
      <c r="J167" s="200">
        <f t="shared" si="39"/>
        <v>1049</v>
      </c>
      <c r="K167" s="198">
        <f t="shared" si="34"/>
        <v>181.37</v>
      </c>
      <c r="M167" s="200">
        <f t="shared" si="40"/>
        <v>1089</v>
      </c>
      <c r="N167" s="198">
        <f t="shared" si="35"/>
        <v>191.76999999999998</v>
      </c>
    </row>
    <row r="168" spans="1:14">
      <c r="A168" s="200">
        <f t="shared" si="36"/>
        <v>930</v>
      </c>
      <c r="B168" s="198">
        <f t="shared" si="31"/>
        <v>150.43</v>
      </c>
      <c r="D168" s="200">
        <f t="shared" si="37"/>
        <v>970</v>
      </c>
      <c r="E168" s="198">
        <f t="shared" si="32"/>
        <v>160.83000000000001</v>
      </c>
      <c r="G168" s="200">
        <f t="shared" si="38"/>
        <v>1010</v>
      </c>
      <c r="H168" s="198">
        <f t="shared" si="33"/>
        <v>171.23</v>
      </c>
      <c r="J168" s="200">
        <f t="shared" si="39"/>
        <v>1050</v>
      </c>
      <c r="K168" s="198">
        <f t="shared" si="34"/>
        <v>181.63</v>
      </c>
      <c r="M168" s="200">
        <f t="shared" si="40"/>
        <v>1090</v>
      </c>
      <c r="N168" s="198">
        <f t="shared" si="35"/>
        <v>192.03</v>
      </c>
    </row>
    <row r="169" spans="1:14">
      <c r="A169" s="200">
        <f t="shared" si="36"/>
        <v>931</v>
      </c>
      <c r="B169" s="198">
        <f t="shared" si="31"/>
        <v>150.69</v>
      </c>
      <c r="D169" s="200">
        <f t="shared" si="37"/>
        <v>971</v>
      </c>
      <c r="E169" s="198">
        <f t="shared" si="32"/>
        <v>161.09</v>
      </c>
      <c r="G169" s="200">
        <f t="shared" si="38"/>
        <v>1011</v>
      </c>
      <c r="H169" s="198">
        <f t="shared" si="33"/>
        <v>171.49</v>
      </c>
      <c r="J169" s="200">
        <f t="shared" si="39"/>
        <v>1051</v>
      </c>
      <c r="K169" s="198">
        <f t="shared" si="34"/>
        <v>181.89</v>
      </c>
      <c r="M169" s="200">
        <f t="shared" si="40"/>
        <v>1091</v>
      </c>
      <c r="N169" s="198">
        <f t="shared" si="35"/>
        <v>192.29</v>
      </c>
    </row>
    <row r="170" spans="1:14">
      <c r="A170" s="200">
        <f t="shared" si="36"/>
        <v>932</v>
      </c>
      <c r="B170" s="198">
        <f t="shared" si="31"/>
        <v>150.94999999999999</v>
      </c>
      <c r="D170" s="200">
        <f t="shared" si="37"/>
        <v>972</v>
      </c>
      <c r="E170" s="198">
        <f t="shared" si="32"/>
        <v>161.35</v>
      </c>
      <c r="G170" s="200">
        <f t="shared" si="38"/>
        <v>1012</v>
      </c>
      <c r="H170" s="198">
        <f t="shared" si="33"/>
        <v>171.75</v>
      </c>
      <c r="J170" s="200">
        <f t="shared" si="39"/>
        <v>1052</v>
      </c>
      <c r="K170" s="198">
        <f t="shared" si="34"/>
        <v>182.15</v>
      </c>
      <c r="M170" s="200">
        <f t="shared" si="40"/>
        <v>1092</v>
      </c>
      <c r="N170" s="198">
        <f t="shared" si="35"/>
        <v>192.54999999999998</v>
      </c>
    </row>
    <row r="171" spans="1:14">
      <c r="A171" s="200">
        <f t="shared" si="36"/>
        <v>933</v>
      </c>
      <c r="B171" s="198">
        <f t="shared" si="31"/>
        <v>151.21</v>
      </c>
      <c r="D171" s="200">
        <f t="shared" si="37"/>
        <v>973</v>
      </c>
      <c r="E171" s="198">
        <f t="shared" si="32"/>
        <v>161.61000000000001</v>
      </c>
      <c r="G171" s="200">
        <f t="shared" si="38"/>
        <v>1013</v>
      </c>
      <c r="H171" s="198">
        <f t="shared" si="33"/>
        <v>172.01</v>
      </c>
      <c r="J171" s="200">
        <f t="shared" si="39"/>
        <v>1053</v>
      </c>
      <c r="K171" s="198">
        <f t="shared" si="34"/>
        <v>182.41</v>
      </c>
      <c r="M171" s="200">
        <f t="shared" si="40"/>
        <v>1093</v>
      </c>
      <c r="N171" s="198">
        <f t="shared" si="35"/>
        <v>192.81</v>
      </c>
    </row>
    <row r="172" spans="1:14">
      <c r="A172" s="200">
        <f t="shared" si="36"/>
        <v>934</v>
      </c>
      <c r="B172" s="198">
        <f t="shared" si="31"/>
        <v>151.47</v>
      </c>
      <c r="D172" s="200">
        <f t="shared" si="37"/>
        <v>974</v>
      </c>
      <c r="E172" s="198">
        <f t="shared" si="32"/>
        <v>161.87</v>
      </c>
      <c r="G172" s="200">
        <f t="shared" si="38"/>
        <v>1014</v>
      </c>
      <c r="H172" s="198">
        <f t="shared" si="33"/>
        <v>172.27</v>
      </c>
      <c r="J172" s="200">
        <f t="shared" si="39"/>
        <v>1054</v>
      </c>
      <c r="K172" s="198">
        <f t="shared" si="34"/>
        <v>182.67</v>
      </c>
      <c r="M172" s="200">
        <f t="shared" si="40"/>
        <v>1094</v>
      </c>
      <c r="N172" s="198">
        <f t="shared" si="35"/>
        <v>193.07</v>
      </c>
    </row>
    <row r="173" spans="1:14">
      <c r="A173" s="200">
        <f t="shared" si="36"/>
        <v>935</v>
      </c>
      <c r="B173" s="198">
        <f t="shared" si="31"/>
        <v>151.72999999999999</v>
      </c>
      <c r="D173" s="200">
        <f t="shared" si="37"/>
        <v>975</v>
      </c>
      <c r="E173" s="198">
        <f t="shared" si="32"/>
        <v>162.13</v>
      </c>
      <c r="G173" s="200">
        <f t="shared" si="38"/>
        <v>1015</v>
      </c>
      <c r="H173" s="198">
        <f t="shared" si="33"/>
        <v>172.53</v>
      </c>
      <c r="J173" s="200">
        <f t="shared" si="39"/>
        <v>1055</v>
      </c>
      <c r="K173" s="198">
        <f t="shared" si="34"/>
        <v>182.93</v>
      </c>
      <c r="M173" s="200">
        <f t="shared" si="40"/>
        <v>1095</v>
      </c>
      <c r="N173" s="198">
        <f t="shared" si="35"/>
        <v>193.32999999999998</v>
      </c>
    </row>
    <row r="174" spans="1:14">
      <c r="A174" s="200">
        <f t="shared" si="36"/>
        <v>936</v>
      </c>
      <c r="B174" s="198">
        <f t="shared" si="31"/>
        <v>151.99</v>
      </c>
      <c r="D174" s="200">
        <f t="shared" si="37"/>
        <v>976</v>
      </c>
      <c r="E174" s="198">
        <f t="shared" si="32"/>
        <v>162.39000000000001</v>
      </c>
      <c r="G174" s="200">
        <f t="shared" si="38"/>
        <v>1016</v>
      </c>
      <c r="H174" s="198">
        <f t="shared" si="33"/>
        <v>172.79</v>
      </c>
      <c r="J174" s="200">
        <f t="shared" si="39"/>
        <v>1056</v>
      </c>
      <c r="K174" s="198">
        <f t="shared" si="34"/>
        <v>183.19</v>
      </c>
      <c r="M174" s="200">
        <f t="shared" si="40"/>
        <v>1096</v>
      </c>
      <c r="N174" s="198">
        <f t="shared" si="35"/>
        <v>193.59</v>
      </c>
    </row>
    <row r="175" spans="1:14">
      <c r="A175" s="200">
        <f t="shared" si="36"/>
        <v>937</v>
      </c>
      <c r="B175" s="198">
        <f t="shared" si="31"/>
        <v>152.25</v>
      </c>
      <c r="D175" s="200">
        <f t="shared" si="37"/>
        <v>977</v>
      </c>
      <c r="E175" s="198">
        <f t="shared" si="32"/>
        <v>162.65</v>
      </c>
      <c r="G175" s="200">
        <f t="shared" si="38"/>
        <v>1017</v>
      </c>
      <c r="H175" s="198">
        <f t="shared" si="33"/>
        <v>173.05</v>
      </c>
      <c r="J175" s="200">
        <f t="shared" si="39"/>
        <v>1057</v>
      </c>
      <c r="K175" s="198">
        <f t="shared" si="34"/>
        <v>183.45</v>
      </c>
      <c r="M175" s="200">
        <f t="shared" si="40"/>
        <v>1097</v>
      </c>
      <c r="N175" s="198">
        <f t="shared" si="35"/>
        <v>193.85</v>
      </c>
    </row>
    <row r="176" spans="1:14">
      <c r="A176" s="200">
        <f t="shared" si="36"/>
        <v>938</v>
      </c>
      <c r="B176" s="198">
        <f t="shared" si="31"/>
        <v>152.51</v>
      </c>
      <c r="D176" s="200">
        <f t="shared" si="37"/>
        <v>978</v>
      </c>
      <c r="E176" s="198">
        <f t="shared" si="32"/>
        <v>162.91</v>
      </c>
      <c r="G176" s="200">
        <f t="shared" si="38"/>
        <v>1018</v>
      </c>
      <c r="H176" s="198">
        <f t="shared" si="33"/>
        <v>173.31</v>
      </c>
      <c r="J176" s="200">
        <f t="shared" si="39"/>
        <v>1058</v>
      </c>
      <c r="K176" s="198">
        <f t="shared" si="34"/>
        <v>183.71</v>
      </c>
      <c r="M176" s="200">
        <f t="shared" si="40"/>
        <v>1098</v>
      </c>
      <c r="N176" s="198">
        <f t="shared" si="35"/>
        <v>194.10999999999999</v>
      </c>
    </row>
    <row r="177" spans="1:14">
      <c r="A177" s="200">
        <f t="shared" si="36"/>
        <v>939</v>
      </c>
      <c r="B177" s="198">
        <f t="shared" si="31"/>
        <v>152.77000000000001</v>
      </c>
      <c r="D177" s="200">
        <f t="shared" si="37"/>
        <v>979</v>
      </c>
      <c r="E177" s="198">
        <f t="shared" si="32"/>
        <v>163.17000000000002</v>
      </c>
      <c r="G177" s="200">
        <f t="shared" si="38"/>
        <v>1019</v>
      </c>
      <c r="H177" s="198">
        <f t="shared" si="33"/>
        <v>173.57</v>
      </c>
      <c r="J177" s="200">
        <f t="shared" si="39"/>
        <v>1059</v>
      </c>
      <c r="K177" s="198">
        <f t="shared" si="34"/>
        <v>183.97</v>
      </c>
      <c r="M177" s="200">
        <f t="shared" si="40"/>
        <v>1099</v>
      </c>
      <c r="N177" s="198">
        <f t="shared" si="35"/>
        <v>194.37</v>
      </c>
    </row>
    <row r="178" spans="1:14">
      <c r="A178" s="200">
        <f t="shared" si="36"/>
        <v>940</v>
      </c>
      <c r="B178" s="198">
        <f t="shared" si="31"/>
        <v>153.03</v>
      </c>
      <c r="D178" s="200">
        <f t="shared" si="37"/>
        <v>980</v>
      </c>
      <c r="E178" s="198">
        <f t="shared" si="32"/>
        <v>163.43</v>
      </c>
      <c r="G178" s="200">
        <f t="shared" si="38"/>
        <v>1020</v>
      </c>
      <c r="H178" s="198">
        <f t="shared" si="33"/>
        <v>173.83</v>
      </c>
      <c r="J178" s="200">
        <f t="shared" si="39"/>
        <v>1060</v>
      </c>
      <c r="K178" s="198">
        <f t="shared" si="34"/>
        <v>184.23</v>
      </c>
      <c r="M178" s="200">
        <f t="shared" si="40"/>
        <v>1100</v>
      </c>
      <c r="N178" s="198">
        <f t="shared" si="35"/>
        <v>194.63</v>
      </c>
    </row>
    <row r="179" spans="1:14">
      <c r="A179" s="200">
        <f t="shared" si="36"/>
        <v>941</v>
      </c>
      <c r="B179" s="198">
        <f t="shared" si="31"/>
        <v>153.29</v>
      </c>
      <c r="D179" s="200">
        <f t="shared" si="37"/>
        <v>981</v>
      </c>
      <c r="E179" s="198">
        <f t="shared" si="32"/>
        <v>163.69</v>
      </c>
      <c r="G179" s="200">
        <f t="shared" si="38"/>
        <v>1021</v>
      </c>
      <c r="H179" s="198">
        <f t="shared" si="33"/>
        <v>174.09</v>
      </c>
      <c r="J179" s="200">
        <f t="shared" si="39"/>
        <v>1061</v>
      </c>
      <c r="K179" s="198">
        <f t="shared" si="34"/>
        <v>184.49</v>
      </c>
      <c r="M179" s="200">
        <f t="shared" si="40"/>
        <v>1101</v>
      </c>
      <c r="N179" s="198">
        <f t="shared" si="35"/>
        <v>194.89</v>
      </c>
    </row>
    <row r="180" spans="1:14">
      <c r="A180" s="200">
        <f t="shared" si="36"/>
        <v>942</v>
      </c>
      <c r="B180" s="198">
        <f t="shared" si="31"/>
        <v>153.55000000000001</v>
      </c>
      <c r="D180" s="200">
        <f t="shared" si="37"/>
        <v>982</v>
      </c>
      <c r="E180" s="198">
        <f t="shared" si="32"/>
        <v>163.95</v>
      </c>
      <c r="G180" s="200">
        <f t="shared" si="38"/>
        <v>1022</v>
      </c>
      <c r="H180" s="198">
        <f t="shared" si="33"/>
        <v>174.35</v>
      </c>
      <c r="J180" s="200">
        <f t="shared" si="39"/>
        <v>1062</v>
      </c>
      <c r="K180" s="198">
        <f t="shared" si="34"/>
        <v>184.75</v>
      </c>
      <c r="M180" s="200">
        <f t="shared" si="40"/>
        <v>1102</v>
      </c>
      <c r="N180" s="198">
        <f t="shared" si="35"/>
        <v>195.15</v>
      </c>
    </row>
    <row r="181" spans="1:14">
      <c r="A181" s="200">
        <f t="shared" si="36"/>
        <v>943</v>
      </c>
      <c r="B181" s="198">
        <f t="shared" si="31"/>
        <v>153.81</v>
      </c>
      <c r="D181" s="200">
        <f t="shared" si="37"/>
        <v>983</v>
      </c>
      <c r="E181" s="198">
        <f t="shared" si="32"/>
        <v>164.21</v>
      </c>
      <c r="G181" s="200">
        <f t="shared" si="38"/>
        <v>1023</v>
      </c>
      <c r="H181" s="198">
        <f t="shared" si="33"/>
        <v>174.61</v>
      </c>
      <c r="J181" s="200">
        <f t="shared" si="39"/>
        <v>1063</v>
      </c>
      <c r="K181" s="198">
        <f t="shared" si="34"/>
        <v>185.01</v>
      </c>
      <c r="M181" s="200">
        <f t="shared" si="40"/>
        <v>1103</v>
      </c>
      <c r="N181" s="198">
        <f t="shared" si="35"/>
        <v>195.41</v>
      </c>
    </row>
    <row r="182" spans="1:14">
      <c r="A182" s="200">
        <f t="shared" si="36"/>
        <v>944</v>
      </c>
      <c r="B182" s="198">
        <f t="shared" si="31"/>
        <v>154.07</v>
      </c>
      <c r="D182" s="200">
        <f t="shared" si="37"/>
        <v>984</v>
      </c>
      <c r="E182" s="198">
        <f t="shared" si="32"/>
        <v>164.47</v>
      </c>
      <c r="G182" s="200">
        <f t="shared" si="38"/>
        <v>1024</v>
      </c>
      <c r="H182" s="198">
        <f t="shared" si="33"/>
        <v>174.87</v>
      </c>
      <c r="J182" s="200">
        <f t="shared" si="39"/>
        <v>1064</v>
      </c>
      <c r="K182" s="198">
        <f t="shared" si="34"/>
        <v>185.26999999999998</v>
      </c>
      <c r="M182" s="200">
        <f t="shared" si="40"/>
        <v>1104</v>
      </c>
      <c r="N182" s="198">
        <f t="shared" si="35"/>
        <v>195.67</v>
      </c>
    </row>
    <row r="183" spans="1:14">
      <c r="A183" s="204"/>
      <c r="B183" s="205"/>
      <c r="D183" s="204"/>
      <c r="E183" s="205"/>
      <c r="G183" s="204"/>
      <c r="H183" s="205"/>
      <c r="J183" s="204"/>
      <c r="K183" s="205"/>
      <c r="M183" s="213"/>
      <c r="N183" s="213"/>
    </row>
    <row r="184" spans="1:14">
      <c r="A184" s="204"/>
      <c r="B184" s="205"/>
      <c r="D184" s="204"/>
      <c r="E184" s="205"/>
      <c r="G184" s="204"/>
      <c r="H184" s="205"/>
      <c r="J184" s="204"/>
      <c r="K184" s="205"/>
      <c r="M184" s="213"/>
      <c r="N184" s="213"/>
    </row>
    <row r="185" spans="1:14" ht="15.75">
      <c r="A185" s="182" t="s">
        <v>265</v>
      </c>
      <c r="B185" s="183"/>
      <c r="C185" s="184"/>
      <c r="D185" s="184"/>
    </row>
    <row r="187" spans="1:14" ht="36.75">
      <c r="A187" s="189" t="s">
        <v>263</v>
      </c>
      <c r="B187" s="192" t="s">
        <v>255</v>
      </c>
      <c r="C187" s="191"/>
      <c r="D187" s="189" t="s">
        <v>263</v>
      </c>
      <c r="E187" s="192" t="s">
        <v>255</v>
      </c>
      <c r="F187" s="191"/>
      <c r="G187" s="189" t="s">
        <v>263</v>
      </c>
      <c r="H187" s="192" t="s">
        <v>255</v>
      </c>
      <c r="I187" s="191"/>
      <c r="J187" s="189" t="s">
        <v>263</v>
      </c>
      <c r="K187" s="192" t="s">
        <v>255</v>
      </c>
      <c r="L187" s="191"/>
      <c r="M187" s="189" t="s">
        <v>263</v>
      </c>
      <c r="N187" s="192" t="s">
        <v>255</v>
      </c>
    </row>
    <row r="188" spans="1:14">
      <c r="A188" s="193" t="s">
        <v>213</v>
      </c>
      <c r="B188" s="206" t="s">
        <v>213</v>
      </c>
      <c r="D188" s="193" t="s">
        <v>213</v>
      </c>
      <c r="E188" s="196" t="s">
        <v>213</v>
      </c>
      <c r="G188" s="193" t="s">
        <v>213</v>
      </c>
      <c r="H188" s="196" t="s">
        <v>213</v>
      </c>
      <c r="J188" s="193" t="s">
        <v>213</v>
      </c>
      <c r="K188" s="196" t="s">
        <v>213</v>
      </c>
      <c r="M188" s="193" t="s">
        <v>213</v>
      </c>
      <c r="N188" s="196" t="s">
        <v>213</v>
      </c>
    </row>
    <row r="189" spans="1:14">
      <c r="A189" s="200">
        <f>M181+1</f>
        <v>1104</v>
      </c>
      <c r="B189" s="198">
        <f t="shared" ref="B189:B228" si="41">((A189-307-231)*26%)+48.51</f>
        <v>195.67</v>
      </c>
      <c r="C189" s="199"/>
      <c r="D189" s="200">
        <f>A228+1</f>
        <v>1144</v>
      </c>
      <c r="E189" s="198">
        <f t="shared" ref="E189:E228" si="42">((D189-307-231)*26%)+48.51</f>
        <v>206.07</v>
      </c>
      <c r="F189" s="199"/>
      <c r="G189" s="200">
        <f>D228+1</f>
        <v>1184</v>
      </c>
      <c r="H189" s="198">
        <f t="shared" ref="H189:H228" si="43">((G189-307-231)*26%)+48.51</f>
        <v>216.47</v>
      </c>
      <c r="I189" s="199"/>
      <c r="J189" s="200">
        <f>G228+1</f>
        <v>1224</v>
      </c>
      <c r="K189" s="198">
        <f t="shared" ref="K189:K228" si="44">((J189-307-231)*26%)+48.51</f>
        <v>226.87</v>
      </c>
      <c r="L189" s="199"/>
      <c r="M189" s="200">
        <f>J228+1</f>
        <v>1264</v>
      </c>
      <c r="N189" s="198">
        <f t="shared" ref="N189:N226" si="45">((M189-307-231)*26%)+48.51</f>
        <v>237.27</v>
      </c>
    </row>
    <row r="190" spans="1:14">
      <c r="A190" s="200">
        <f>A189+1</f>
        <v>1105</v>
      </c>
      <c r="B190" s="198">
        <f t="shared" si="41"/>
        <v>195.93</v>
      </c>
      <c r="D190" s="200">
        <f>D189+1</f>
        <v>1145</v>
      </c>
      <c r="E190" s="198">
        <f t="shared" si="42"/>
        <v>206.32999999999998</v>
      </c>
      <c r="G190" s="200">
        <f>G189+1</f>
        <v>1185</v>
      </c>
      <c r="H190" s="198">
        <f t="shared" si="43"/>
        <v>216.73</v>
      </c>
      <c r="J190" s="200">
        <f>J189+1</f>
        <v>1225</v>
      </c>
      <c r="K190" s="198">
        <f t="shared" si="44"/>
        <v>227.13</v>
      </c>
      <c r="M190" s="200">
        <f>M189+1</f>
        <v>1265</v>
      </c>
      <c r="N190" s="198">
        <f t="shared" si="45"/>
        <v>237.53</v>
      </c>
    </row>
    <row r="191" spans="1:14">
      <c r="A191" s="200">
        <f t="shared" ref="A191:A228" si="46">A190+1</f>
        <v>1106</v>
      </c>
      <c r="B191" s="198">
        <f t="shared" si="41"/>
        <v>196.19</v>
      </c>
      <c r="D191" s="200">
        <f t="shared" ref="D191:D228" si="47">D190+1</f>
        <v>1146</v>
      </c>
      <c r="E191" s="198">
        <f t="shared" si="42"/>
        <v>206.59</v>
      </c>
      <c r="G191" s="200">
        <f t="shared" ref="G191:G228" si="48">G190+1</f>
        <v>1186</v>
      </c>
      <c r="H191" s="198">
        <f t="shared" si="43"/>
        <v>216.99</v>
      </c>
      <c r="J191" s="200">
        <f t="shared" ref="J191:J228" si="49">J190+1</f>
        <v>1226</v>
      </c>
      <c r="K191" s="198">
        <f t="shared" si="44"/>
        <v>227.39</v>
      </c>
      <c r="M191" s="200">
        <f t="shared" ref="M191:M226" si="50">M190+1</f>
        <v>1266</v>
      </c>
      <c r="N191" s="198">
        <f t="shared" si="45"/>
        <v>237.79</v>
      </c>
    </row>
    <row r="192" spans="1:14">
      <c r="A192" s="200">
        <f t="shared" si="46"/>
        <v>1107</v>
      </c>
      <c r="B192" s="198">
        <f t="shared" si="41"/>
        <v>196.45</v>
      </c>
      <c r="D192" s="200">
        <f t="shared" si="47"/>
        <v>1147</v>
      </c>
      <c r="E192" s="198">
        <f t="shared" si="42"/>
        <v>206.85</v>
      </c>
      <c r="G192" s="200">
        <f t="shared" si="48"/>
        <v>1187</v>
      </c>
      <c r="H192" s="198">
        <f t="shared" si="43"/>
        <v>217.25</v>
      </c>
      <c r="J192" s="200">
        <f t="shared" si="49"/>
        <v>1227</v>
      </c>
      <c r="K192" s="198">
        <f t="shared" si="44"/>
        <v>227.65</v>
      </c>
      <c r="M192" s="200">
        <f t="shared" si="50"/>
        <v>1267</v>
      </c>
      <c r="N192" s="198">
        <f t="shared" si="45"/>
        <v>238.05</v>
      </c>
    </row>
    <row r="193" spans="1:14">
      <c r="A193" s="200">
        <f t="shared" si="46"/>
        <v>1108</v>
      </c>
      <c r="B193" s="198">
        <f t="shared" si="41"/>
        <v>196.71</v>
      </c>
      <c r="D193" s="200">
        <f t="shared" si="47"/>
        <v>1148</v>
      </c>
      <c r="E193" s="198">
        <f t="shared" si="42"/>
        <v>207.10999999999999</v>
      </c>
      <c r="G193" s="200">
        <f t="shared" si="48"/>
        <v>1188</v>
      </c>
      <c r="H193" s="198">
        <f t="shared" si="43"/>
        <v>217.51</v>
      </c>
      <c r="J193" s="200">
        <f t="shared" si="49"/>
        <v>1228</v>
      </c>
      <c r="K193" s="198">
        <f t="shared" si="44"/>
        <v>227.91</v>
      </c>
      <c r="M193" s="200">
        <f t="shared" si="50"/>
        <v>1268</v>
      </c>
      <c r="N193" s="198">
        <f t="shared" si="45"/>
        <v>238.31</v>
      </c>
    </row>
    <row r="194" spans="1:14">
      <c r="A194" s="200">
        <f t="shared" si="46"/>
        <v>1109</v>
      </c>
      <c r="B194" s="198">
        <f t="shared" si="41"/>
        <v>196.97</v>
      </c>
      <c r="D194" s="200">
        <f t="shared" si="47"/>
        <v>1149</v>
      </c>
      <c r="E194" s="198">
        <f t="shared" si="42"/>
        <v>207.37</v>
      </c>
      <c r="G194" s="200">
        <f t="shared" si="48"/>
        <v>1189</v>
      </c>
      <c r="H194" s="198">
        <f t="shared" si="43"/>
        <v>217.77</v>
      </c>
      <c r="J194" s="200">
        <f t="shared" si="49"/>
        <v>1229</v>
      </c>
      <c r="K194" s="198">
        <f t="shared" si="44"/>
        <v>228.17</v>
      </c>
      <c r="M194" s="200">
        <f t="shared" si="50"/>
        <v>1269</v>
      </c>
      <c r="N194" s="198">
        <f t="shared" si="45"/>
        <v>238.57</v>
      </c>
    </row>
    <row r="195" spans="1:14">
      <c r="A195" s="200">
        <f t="shared" si="46"/>
        <v>1110</v>
      </c>
      <c r="B195" s="198">
        <f t="shared" si="41"/>
        <v>197.23</v>
      </c>
      <c r="D195" s="200">
        <f t="shared" si="47"/>
        <v>1150</v>
      </c>
      <c r="E195" s="198">
        <f t="shared" si="42"/>
        <v>207.63</v>
      </c>
      <c r="G195" s="200">
        <f t="shared" si="48"/>
        <v>1190</v>
      </c>
      <c r="H195" s="198">
        <f t="shared" si="43"/>
        <v>218.03</v>
      </c>
      <c r="J195" s="200">
        <f t="shared" si="49"/>
        <v>1230</v>
      </c>
      <c r="K195" s="198">
        <f t="shared" si="44"/>
        <v>228.43</v>
      </c>
      <c r="M195" s="200">
        <f t="shared" si="50"/>
        <v>1270</v>
      </c>
      <c r="N195" s="198">
        <f t="shared" si="45"/>
        <v>238.82999999999998</v>
      </c>
    </row>
    <row r="196" spans="1:14">
      <c r="A196" s="200">
        <f t="shared" si="46"/>
        <v>1111</v>
      </c>
      <c r="B196" s="198">
        <f t="shared" si="41"/>
        <v>197.49</v>
      </c>
      <c r="D196" s="200">
        <f t="shared" si="47"/>
        <v>1151</v>
      </c>
      <c r="E196" s="198">
        <f t="shared" si="42"/>
        <v>207.89</v>
      </c>
      <c r="G196" s="200">
        <f t="shared" si="48"/>
        <v>1191</v>
      </c>
      <c r="H196" s="198">
        <f t="shared" si="43"/>
        <v>218.29</v>
      </c>
      <c r="J196" s="200">
        <f t="shared" si="49"/>
        <v>1231</v>
      </c>
      <c r="K196" s="198">
        <f t="shared" si="44"/>
        <v>228.69</v>
      </c>
      <c r="M196" s="200">
        <f t="shared" si="50"/>
        <v>1271</v>
      </c>
      <c r="N196" s="198">
        <f t="shared" si="45"/>
        <v>239.09</v>
      </c>
    </row>
    <row r="197" spans="1:14">
      <c r="A197" s="200">
        <f t="shared" si="46"/>
        <v>1112</v>
      </c>
      <c r="B197" s="198">
        <f t="shared" si="41"/>
        <v>197.75</v>
      </c>
      <c r="D197" s="200">
        <f t="shared" si="47"/>
        <v>1152</v>
      </c>
      <c r="E197" s="198">
        <f t="shared" si="42"/>
        <v>208.15</v>
      </c>
      <c r="G197" s="200">
        <f t="shared" si="48"/>
        <v>1192</v>
      </c>
      <c r="H197" s="198">
        <f t="shared" si="43"/>
        <v>218.54999999999998</v>
      </c>
      <c r="J197" s="200">
        <f t="shared" si="49"/>
        <v>1232</v>
      </c>
      <c r="K197" s="198">
        <f t="shared" si="44"/>
        <v>228.95</v>
      </c>
      <c r="M197" s="200">
        <f t="shared" si="50"/>
        <v>1272</v>
      </c>
      <c r="N197" s="198">
        <f t="shared" si="45"/>
        <v>239.35</v>
      </c>
    </row>
    <row r="198" spans="1:14">
      <c r="A198" s="200">
        <f t="shared" si="46"/>
        <v>1113</v>
      </c>
      <c r="B198" s="198">
        <f t="shared" si="41"/>
        <v>198.01</v>
      </c>
      <c r="D198" s="200">
        <f t="shared" si="47"/>
        <v>1153</v>
      </c>
      <c r="E198" s="198">
        <f t="shared" si="42"/>
        <v>208.41</v>
      </c>
      <c r="G198" s="200">
        <f t="shared" si="48"/>
        <v>1193</v>
      </c>
      <c r="H198" s="198">
        <f t="shared" si="43"/>
        <v>218.81</v>
      </c>
      <c r="J198" s="200">
        <f t="shared" si="49"/>
        <v>1233</v>
      </c>
      <c r="K198" s="198">
        <f t="shared" si="44"/>
        <v>229.21</v>
      </c>
      <c r="M198" s="200">
        <f t="shared" si="50"/>
        <v>1273</v>
      </c>
      <c r="N198" s="198">
        <f t="shared" si="45"/>
        <v>239.60999999999999</v>
      </c>
    </row>
    <row r="199" spans="1:14">
      <c r="A199" s="200">
        <f t="shared" si="46"/>
        <v>1114</v>
      </c>
      <c r="B199" s="198">
        <f t="shared" si="41"/>
        <v>198.26999999999998</v>
      </c>
      <c r="D199" s="200">
        <f t="shared" si="47"/>
        <v>1154</v>
      </c>
      <c r="E199" s="198">
        <f t="shared" si="42"/>
        <v>208.67</v>
      </c>
      <c r="G199" s="200">
        <f t="shared" si="48"/>
        <v>1194</v>
      </c>
      <c r="H199" s="198">
        <f t="shared" si="43"/>
        <v>219.07</v>
      </c>
      <c r="J199" s="200">
        <f t="shared" si="49"/>
        <v>1234</v>
      </c>
      <c r="K199" s="198">
        <f t="shared" si="44"/>
        <v>229.47</v>
      </c>
      <c r="M199" s="200">
        <f t="shared" si="50"/>
        <v>1274</v>
      </c>
      <c r="N199" s="198">
        <f t="shared" si="45"/>
        <v>239.87</v>
      </c>
    </row>
    <row r="200" spans="1:14">
      <c r="A200" s="200">
        <f t="shared" si="46"/>
        <v>1115</v>
      </c>
      <c r="B200" s="198">
        <f t="shared" si="41"/>
        <v>198.53</v>
      </c>
      <c r="D200" s="200">
        <f t="shared" si="47"/>
        <v>1155</v>
      </c>
      <c r="E200" s="198">
        <f t="shared" si="42"/>
        <v>208.93</v>
      </c>
      <c r="G200" s="200">
        <f t="shared" si="48"/>
        <v>1195</v>
      </c>
      <c r="H200" s="198">
        <f t="shared" si="43"/>
        <v>219.32999999999998</v>
      </c>
      <c r="J200" s="200">
        <f t="shared" si="49"/>
        <v>1235</v>
      </c>
      <c r="K200" s="198">
        <f t="shared" si="44"/>
        <v>229.73</v>
      </c>
      <c r="M200" s="200">
        <f t="shared" si="50"/>
        <v>1275</v>
      </c>
      <c r="N200" s="198">
        <f t="shared" si="45"/>
        <v>240.13</v>
      </c>
    </row>
    <row r="201" spans="1:14">
      <c r="A201" s="200">
        <f t="shared" si="46"/>
        <v>1116</v>
      </c>
      <c r="B201" s="198">
        <f t="shared" si="41"/>
        <v>198.79</v>
      </c>
      <c r="D201" s="200">
        <f t="shared" si="47"/>
        <v>1156</v>
      </c>
      <c r="E201" s="198">
        <f t="shared" si="42"/>
        <v>209.19</v>
      </c>
      <c r="G201" s="200">
        <f t="shared" si="48"/>
        <v>1196</v>
      </c>
      <c r="H201" s="198">
        <f t="shared" si="43"/>
        <v>219.59</v>
      </c>
      <c r="J201" s="200">
        <f t="shared" si="49"/>
        <v>1236</v>
      </c>
      <c r="K201" s="198">
        <f t="shared" si="44"/>
        <v>229.99</v>
      </c>
      <c r="M201" s="200">
        <f t="shared" si="50"/>
        <v>1276</v>
      </c>
      <c r="N201" s="198">
        <f t="shared" si="45"/>
        <v>240.39</v>
      </c>
    </row>
    <row r="202" spans="1:14">
      <c r="A202" s="200">
        <f t="shared" si="46"/>
        <v>1117</v>
      </c>
      <c r="B202" s="198">
        <f t="shared" si="41"/>
        <v>199.04999999999998</v>
      </c>
      <c r="D202" s="200">
        <f t="shared" si="47"/>
        <v>1157</v>
      </c>
      <c r="E202" s="198">
        <f t="shared" si="42"/>
        <v>209.45</v>
      </c>
      <c r="G202" s="200">
        <f t="shared" si="48"/>
        <v>1197</v>
      </c>
      <c r="H202" s="198">
        <f t="shared" si="43"/>
        <v>219.85</v>
      </c>
      <c r="J202" s="200">
        <f t="shared" si="49"/>
        <v>1237</v>
      </c>
      <c r="K202" s="198">
        <f t="shared" si="44"/>
        <v>230.25</v>
      </c>
      <c r="M202" s="200">
        <f t="shared" si="50"/>
        <v>1277</v>
      </c>
      <c r="N202" s="198">
        <f t="shared" si="45"/>
        <v>240.65</v>
      </c>
    </row>
    <row r="203" spans="1:14">
      <c r="A203" s="200">
        <f t="shared" si="46"/>
        <v>1118</v>
      </c>
      <c r="B203" s="198">
        <f t="shared" si="41"/>
        <v>199.31</v>
      </c>
      <c r="D203" s="200">
        <f t="shared" si="47"/>
        <v>1158</v>
      </c>
      <c r="E203" s="198">
        <f t="shared" si="42"/>
        <v>209.71</v>
      </c>
      <c r="G203" s="200">
        <f t="shared" si="48"/>
        <v>1198</v>
      </c>
      <c r="H203" s="198">
        <f t="shared" si="43"/>
        <v>220.10999999999999</v>
      </c>
      <c r="J203" s="200">
        <f t="shared" si="49"/>
        <v>1238</v>
      </c>
      <c r="K203" s="198">
        <f t="shared" si="44"/>
        <v>230.51</v>
      </c>
      <c r="M203" s="200">
        <f t="shared" si="50"/>
        <v>1278</v>
      </c>
      <c r="N203" s="198">
        <f t="shared" si="45"/>
        <v>240.91</v>
      </c>
    </row>
    <row r="204" spans="1:14">
      <c r="A204" s="200">
        <f t="shared" si="46"/>
        <v>1119</v>
      </c>
      <c r="B204" s="198">
        <f t="shared" si="41"/>
        <v>199.57</v>
      </c>
      <c r="D204" s="200">
        <f t="shared" si="47"/>
        <v>1159</v>
      </c>
      <c r="E204" s="198">
        <f t="shared" si="42"/>
        <v>209.97</v>
      </c>
      <c r="G204" s="200">
        <f t="shared" si="48"/>
        <v>1199</v>
      </c>
      <c r="H204" s="198">
        <f t="shared" si="43"/>
        <v>220.37</v>
      </c>
      <c r="J204" s="200">
        <f t="shared" si="49"/>
        <v>1239</v>
      </c>
      <c r="K204" s="198">
        <f t="shared" si="44"/>
        <v>230.77</v>
      </c>
      <c r="M204" s="200">
        <f t="shared" si="50"/>
        <v>1279</v>
      </c>
      <c r="N204" s="198">
        <f t="shared" si="45"/>
        <v>241.17</v>
      </c>
    </row>
    <row r="205" spans="1:14">
      <c r="A205" s="200">
        <f t="shared" si="46"/>
        <v>1120</v>
      </c>
      <c r="B205" s="198">
        <f t="shared" si="41"/>
        <v>199.82999999999998</v>
      </c>
      <c r="D205" s="200">
        <f t="shared" si="47"/>
        <v>1160</v>
      </c>
      <c r="E205" s="198">
        <f t="shared" si="42"/>
        <v>210.23</v>
      </c>
      <c r="G205" s="200">
        <f t="shared" si="48"/>
        <v>1200</v>
      </c>
      <c r="H205" s="198">
        <f t="shared" si="43"/>
        <v>220.63</v>
      </c>
      <c r="J205" s="200">
        <f t="shared" si="49"/>
        <v>1240</v>
      </c>
      <c r="K205" s="198">
        <f t="shared" si="44"/>
        <v>231.03</v>
      </c>
      <c r="M205" s="200">
        <f t="shared" si="50"/>
        <v>1280</v>
      </c>
      <c r="N205" s="198">
        <f t="shared" si="45"/>
        <v>241.43</v>
      </c>
    </row>
    <row r="206" spans="1:14">
      <c r="A206" s="200">
        <f t="shared" si="46"/>
        <v>1121</v>
      </c>
      <c r="B206" s="198">
        <f t="shared" si="41"/>
        <v>200.09</v>
      </c>
      <c r="D206" s="200">
        <f t="shared" si="47"/>
        <v>1161</v>
      </c>
      <c r="E206" s="198">
        <f t="shared" si="42"/>
        <v>210.49</v>
      </c>
      <c r="G206" s="200">
        <f t="shared" si="48"/>
        <v>1201</v>
      </c>
      <c r="H206" s="198">
        <f t="shared" si="43"/>
        <v>220.89</v>
      </c>
      <c r="J206" s="200">
        <f t="shared" si="49"/>
        <v>1241</v>
      </c>
      <c r="K206" s="198">
        <f t="shared" si="44"/>
        <v>231.29</v>
      </c>
      <c r="M206" s="200">
        <f t="shared" si="50"/>
        <v>1281</v>
      </c>
      <c r="N206" s="198">
        <f t="shared" si="45"/>
        <v>241.69</v>
      </c>
    </row>
    <row r="207" spans="1:14">
      <c r="A207" s="200">
        <f t="shared" si="46"/>
        <v>1122</v>
      </c>
      <c r="B207" s="198">
        <f t="shared" si="41"/>
        <v>200.35</v>
      </c>
      <c r="D207" s="200">
        <f t="shared" si="47"/>
        <v>1162</v>
      </c>
      <c r="E207" s="198">
        <f t="shared" si="42"/>
        <v>210.75</v>
      </c>
      <c r="G207" s="200">
        <f t="shared" si="48"/>
        <v>1202</v>
      </c>
      <c r="H207" s="198">
        <f t="shared" si="43"/>
        <v>221.15</v>
      </c>
      <c r="J207" s="200">
        <f t="shared" si="49"/>
        <v>1242</v>
      </c>
      <c r="K207" s="198">
        <f t="shared" si="44"/>
        <v>231.55</v>
      </c>
      <c r="M207" s="200">
        <f t="shared" si="50"/>
        <v>1282</v>
      </c>
      <c r="N207" s="198">
        <f t="shared" si="45"/>
        <v>241.95</v>
      </c>
    </row>
    <row r="208" spans="1:14">
      <c r="A208" s="200">
        <f t="shared" si="46"/>
        <v>1123</v>
      </c>
      <c r="B208" s="198">
        <f t="shared" si="41"/>
        <v>200.60999999999999</v>
      </c>
      <c r="D208" s="200">
        <f t="shared" si="47"/>
        <v>1163</v>
      </c>
      <c r="E208" s="198">
        <f t="shared" si="42"/>
        <v>211.01</v>
      </c>
      <c r="G208" s="200">
        <f t="shared" si="48"/>
        <v>1203</v>
      </c>
      <c r="H208" s="198">
        <f t="shared" si="43"/>
        <v>221.41</v>
      </c>
      <c r="J208" s="200">
        <f t="shared" si="49"/>
        <v>1243</v>
      </c>
      <c r="K208" s="198">
        <f t="shared" si="44"/>
        <v>231.81</v>
      </c>
      <c r="M208" s="200">
        <f t="shared" si="50"/>
        <v>1283</v>
      </c>
      <c r="N208" s="198">
        <f t="shared" si="45"/>
        <v>242.21</v>
      </c>
    </row>
    <row r="209" spans="1:15">
      <c r="A209" s="200">
        <f t="shared" si="46"/>
        <v>1124</v>
      </c>
      <c r="B209" s="198">
        <f t="shared" si="41"/>
        <v>200.87</v>
      </c>
      <c r="D209" s="200">
        <f t="shared" si="47"/>
        <v>1164</v>
      </c>
      <c r="E209" s="198">
        <f t="shared" si="42"/>
        <v>211.27</v>
      </c>
      <c r="G209" s="200">
        <f t="shared" si="48"/>
        <v>1204</v>
      </c>
      <c r="H209" s="198">
        <f t="shared" si="43"/>
        <v>221.67</v>
      </c>
      <c r="J209" s="200">
        <f t="shared" si="49"/>
        <v>1244</v>
      </c>
      <c r="K209" s="198">
        <f t="shared" si="44"/>
        <v>232.07</v>
      </c>
      <c r="M209" s="200">
        <f t="shared" si="50"/>
        <v>1284</v>
      </c>
      <c r="N209" s="198">
        <f t="shared" si="45"/>
        <v>242.47</v>
      </c>
    </row>
    <row r="210" spans="1:15">
      <c r="A210" s="200">
        <f t="shared" si="46"/>
        <v>1125</v>
      </c>
      <c r="B210" s="198">
        <f t="shared" si="41"/>
        <v>201.13</v>
      </c>
      <c r="D210" s="200">
        <f t="shared" si="47"/>
        <v>1165</v>
      </c>
      <c r="E210" s="198">
        <f t="shared" si="42"/>
        <v>211.53</v>
      </c>
      <c r="G210" s="200">
        <f t="shared" si="48"/>
        <v>1205</v>
      </c>
      <c r="H210" s="198">
        <f t="shared" si="43"/>
        <v>221.93</v>
      </c>
      <c r="J210" s="200">
        <f t="shared" si="49"/>
        <v>1245</v>
      </c>
      <c r="K210" s="198">
        <f t="shared" si="44"/>
        <v>232.32999999999998</v>
      </c>
      <c r="M210" s="200">
        <f t="shared" si="50"/>
        <v>1285</v>
      </c>
      <c r="N210" s="198">
        <f t="shared" si="45"/>
        <v>242.73</v>
      </c>
      <c r="O210" s="203"/>
    </row>
    <row r="211" spans="1:15">
      <c r="A211" s="200">
        <f t="shared" si="46"/>
        <v>1126</v>
      </c>
      <c r="B211" s="198">
        <f t="shared" si="41"/>
        <v>201.39</v>
      </c>
      <c r="D211" s="200">
        <f t="shared" si="47"/>
        <v>1166</v>
      </c>
      <c r="E211" s="198">
        <f t="shared" si="42"/>
        <v>211.79</v>
      </c>
      <c r="G211" s="200">
        <f t="shared" si="48"/>
        <v>1206</v>
      </c>
      <c r="H211" s="198">
        <f t="shared" si="43"/>
        <v>222.19</v>
      </c>
      <c r="J211" s="200">
        <f t="shared" si="49"/>
        <v>1246</v>
      </c>
      <c r="K211" s="198">
        <f t="shared" si="44"/>
        <v>232.59</v>
      </c>
      <c r="M211" s="200">
        <f t="shared" si="50"/>
        <v>1286</v>
      </c>
      <c r="N211" s="198">
        <f t="shared" si="45"/>
        <v>242.99</v>
      </c>
    </row>
    <row r="212" spans="1:15">
      <c r="A212" s="200">
        <f t="shared" si="46"/>
        <v>1127</v>
      </c>
      <c r="B212" s="198">
        <f t="shared" si="41"/>
        <v>201.65</v>
      </c>
      <c r="D212" s="200">
        <f t="shared" si="47"/>
        <v>1167</v>
      </c>
      <c r="E212" s="198">
        <f t="shared" si="42"/>
        <v>212.04999999999998</v>
      </c>
      <c r="G212" s="200">
        <f t="shared" si="48"/>
        <v>1207</v>
      </c>
      <c r="H212" s="198">
        <f t="shared" si="43"/>
        <v>222.45</v>
      </c>
      <c r="J212" s="200">
        <f t="shared" si="49"/>
        <v>1247</v>
      </c>
      <c r="K212" s="198">
        <f t="shared" si="44"/>
        <v>232.85</v>
      </c>
      <c r="M212" s="200">
        <f t="shared" si="50"/>
        <v>1287</v>
      </c>
      <c r="N212" s="198">
        <f t="shared" si="45"/>
        <v>243.25</v>
      </c>
    </row>
    <row r="213" spans="1:15">
      <c r="A213" s="200">
        <f t="shared" si="46"/>
        <v>1128</v>
      </c>
      <c r="B213" s="198">
        <f t="shared" si="41"/>
        <v>201.91</v>
      </c>
      <c r="D213" s="200">
        <f t="shared" si="47"/>
        <v>1168</v>
      </c>
      <c r="E213" s="198">
        <f t="shared" si="42"/>
        <v>212.31</v>
      </c>
      <c r="G213" s="200">
        <f t="shared" si="48"/>
        <v>1208</v>
      </c>
      <c r="H213" s="198">
        <f t="shared" si="43"/>
        <v>222.71</v>
      </c>
      <c r="J213" s="200">
        <f t="shared" si="49"/>
        <v>1248</v>
      </c>
      <c r="K213" s="198">
        <f t="shared" si="44"/>
        <v>233.10999999999999</v>
      </c>
      <c r="M213" s="200">
        <f t="shared" si="50"/>
        <v>1288</v>
      </c>
      <c r="N213" s="198">
        <f t="shared" si="45"/>
        <v>243.51</v>
      </c>
    </row>
    <row r="214" spans="1:15">
      <c r="A214" s="200">
        <f t="shared" si="46"/>
        <v>1129</v>
      </c>
      <c r="B214" s="198">
        <f t="shared" si="41"/>
        <v>202.17</v>
      </c>
      <c r="D214" s="200">
        <f t="shared" si="47"/>
        <v>1169</v>
      </c>
      <c r="E214" s="198">
        <f t="shared" si="42"/>
        <v>212.57</v>
      </c>
      <c r="G214" s="200">
        <f t="shared" si="48"/>
        <v>1209</v>
      </c>
      <c r="H214" s="198">
        <f t="shared" si="43"/>
        <v>222.97</v>
      </c>
      <c r="J214" s="200">
        <f t="shared" si="49"/>
        <v>1249</v>
      </c>
      <c r="K214" s="198">
        <f t="shared" si="44"/>
        <v>233.37</v>
      </c>
      <c r="M214" s="200">
        <f t="shared" si="50"/>
        <v>1289</v>
      </c>
      <c r="N214" s="198">
        <f t="shared" si="45"/>
        <v>243.77</v>
      </c>
    </row>
    <row r="215" spans="1:15">
      <c r="A215" s="200">
        <f t="shared" si="46"/>
        <v>1130</v>
      </c>
      <c r="B215" s="198">
        <f t="shared" si="41"/>
        <v>202.43</v>
      </c>
      <c r="D215" s="200">
        <f t="shared" si="47"/>
        <v>1170</v>
      </c>
      <c r="E215" s="198">
        <f t="shared" si="42"/>
        <v>212.82999999999998</v>
      </c>
      <c r="G215" s="200">
        <f t="shared" si="48"/>
        <v>1210</v>
      </c>
      <c r="H215" s="198">
        <f t="shared" si="43"/>
        <v>223.23</v>
      </c>
      <c r="J215" s="200">
        <f t="shared" si="49"/>
        <v>1250</v>
      </c>
      <c r="K215" s="198">
        <f t="shared" si="44"/>
        <v>233.63</v>
      </c>
      <c r="M215" s="200">
        <f t="shared" si="50"/>
        <v>1290</v>
      </c>
      <c r="N215" s="198">
        <f t="shared" si="45"/>
        <v>244.03</v>
      </c>
    </row>
    <row r="216" spans="1:15">
      <c r="A216" s="200">
        <f t="shared" si="46"/>
        <v>1131</v>
      </c>
      <c r="B216" s="198">
        <f t="shared" si="41"/>
        <v>202.69</v>
      </c>
      <c r="D216" s="200">
        <f t="shared" si="47"/>
        <v>1171</v>
      </c>
      <c r="E216" s="198">
        <f t="shared" si="42"/>
        <v>213.09</v>
      </c>
      <c r="G216" s="200">
        <f t="shared" si="48"/>
        <v>1211</v>
      </c>
      <c r="H216" s="198">
        <f t="shared" si="43"/>
        <v>223.49</v>
      </c>
      <c r="J216" s="200">
        <f t="shared" si="49"/>
        <v>1251</v>
      </c>
      <c r="K216" s="198">
        <f t="shared" si="44"/>
        <v>233.89</v>
      </c>
      <c r="M216" s="200">
        <f t="shared" si="50"/>
        <v>1291</v>
      </c>
      <c r="N216" s="198">
        <f t="shared" si="45"/>
        <v>244.29</v>
      </c>
    </row>
    <row r="217" spans="1:15">
      <c r="A217" s="200">
        <f t="shared" si="46"/>
        <v>1132</v>
      </c>
      <c r="B217" s="198">
        <f t="shared" si="41"/>
        <v>202.95</v>
      </c>
      <c r="D217" s="200">
        <f t="shared" si="47"/>
        <v>1172</v>
      </c>
      <c r="E217" s="198">
        <f t="shared" si="42"/>
        <v>213.35</v>
      </c>
      <c r="G217" s="200">
        <f t="shared" si="48"/>
        <v>1212</v>
      </c>
      <c r="H217" s="198">
        <f t="shared" si="43"/>
        <v>223.75</v>
      </c>
      <c r="J217" s="200">
        <f t="shared" si="49"/>
        <v>1252</v>
      </c>
      <c r="K217" s="198">
        <f t="shared" si="44"/>
        <v>234.15</v>
      </c>
      <c r="M217" s="200">
        <f t="shared" si="50"/>
        <v>1292</v>
      </c>
      <c r="N217" s="198">
        <f t="shared" si="45"/>
        <v>244.55</v>
      </c>
    </row>
    <row r="218" spans="1:15">
      <c r="A218" s="200">
        <f t="shared" si="46"/>
        <v>1133</v>
      </c>
      <c r="B218" s="198">
        <f t="shared" si="41"/>
        <v>203.21</v>
      </c>
      <c r="D218" s="200">
        <f t="shared" si="47"/>
        <v>1173</v>
      </c>
      <c r="E218" s="198">
        <f t="shared" si="42"/>
        <v>213.60999999999999</v>
      </c>
      <c r="G218" s="200">
        <f t="shared" si="48"/>
        <v>1213</v>
      </c>
      <c r="H218" s="198">
        <f t="shared" si="43"/>
        <v>224.01</v>
      </c>
      <c r="J218" s="200">
        <f t="shared" si="49"/>
        <v>1253</v>
      </c>
      <c r="K218" s="198">
        <f t="shared" si="44"/>
        <v>234.41</v>
      </c>
      <c r="M218" s="200">
        <f t="shared" si="50"/>
        <v>1293</v>
      </c>
      <c r="N218" s="198">
        <f t="shared" si="45"/>
        <v>244.81</v>
      </c>
    </row>
    <row r="219" spans="1:15">
      <c r="A219" s="200">
        <f t="shared" si="46"/>
        <v>1134</v>
      </c>
      <c r="B219" s="198">
        <f t="shared" si="41"/>
        <v>203.47</v>
      </c>
      <c r="D219" s="200">
        <f t="shared" si="47"/>
        <v>1174</v>
      </c>
      <c r="E219" s="198">
        <f t="shared" si="42"/>
        <v>213.87</v>
      </c>
      <c r="G219" s="200">
        <f t="shared" si="48"/>
        <v>1214</v>
      </c>
      <c r="H219" s="198">
        <f t="shared" si="43"/>
        <v>224.27</v>
      </c>
      <c r="J219" s="200">
        <f t="shared" si="49"/>
        <v>1254</v>
      </c>
      <c r="K219" s="198">
        <f t="shared" si="44"/>
        <v>234.67</v>
      </c>
      <c r="M219" s="200">
        <f t="shared" si="50"/>
        <v>1294</v>
      </c>
      <c r="N219" s="198">
        <f t="shared" si="45"/>
        <v>245.07</v>
      </c>
    </row>
    <row r="220" spans="1:15">
      <c r="A220" s="200">
        <f t="shared" si="46"/>
        <v>1135</v>
      </c>
      <c r="B220" s="198">
        <f t="shared" si="41"/>
        <v>203.73</v>
      </c>
      <c r="D220" s="200">
        <f t="shared" si="47"/>
        <v>1175</v>
      </c>
      <c r="E220" s="198">
        <f t="shared" si="42"/>
        <v>214.13</v>
      </c>
      <c r="G220" s="200">
        <f t="shared" si="48"/>
        <v>1215</v>
      </c>
      <c r="H220" s="198">
        <f t="shared" si="43"/>
        <v>224.53</v>
      </c>
      <c r="J220" s="200">
        <f t="shared" si="49"/>
        <v>1255</v>
      </c>
      <c r="K220" s="198">
        <f t="shared" si="44"/>
        <v>234.93</v>
      </c>
      <c r="M220" s="200">
        <f t="shared" si="50"/>
        <v>1295</v>
      </c>
      <c r="N220" s="198">
        <f t="shared" si="45"/>
        <v>245.32999999999998</v>
      </c>
    </row>
    <row r="221" spans="1:15">
      <c r="A221" s="200">
        <f t="shared" si="46"/>
        <v>1136</v>
      </c>
      <c r="B221" s="198">
        <f t="shared" si="41"/>
        <v>203.99</v>
      </c>
      <c r="D221" s="200">
        <f t="shared" si="47"/>
        <v>1176</v>
      </c>
      <c r="E221" s="198">
        <f t="shared" si="42"/>
        <v>214.39</v>
      </c>
      <c r="G221" s="200">
        <f t="shared" si="48"/>
        <v>1216</v>
      </c>
      <c r="H221" s="198">
        <f t="shared" si="43"/>
        <v>224.79</v>
      </c>
      <c r="J221" s="200">
        <f t="shared" si="49"/>
        <v>1256</v>
      </c>
      <c r="K221" s="198">
        <f t="shared" si="44"/>
        <v>235.19</v>
      </c>
      <c r="M221" s="200">
        <f t="shared" si="50"/>
        <v>1296</v>
      </c>
      <c r="N221" s="198">
        <f t="shared" si="45"/>
        <v>245.59</v>
      </c>
    </row>
    <row r="222" spans="1:15">
      <c r="A222" s="200">
        <f t="shared" si="46"/>
        <v>1137</v>
      </c>
      <c r="B222" s="198">
        <f t="shared" si="41"/>
        <v>204.25</v>
      </c>
      <c r="D222" s="200">
        <f t="shared" si="47"/>
        <v>1177</v>
      </c>
      <c r="E222" s="198">
        <f t="shared" si="42"/>
        <v>214.65</v>
      </c>
      <c r="G222" s="200">
        <f t="shared" si="48"/>
        <v>1217</v>
      </c>
      <c r="H222" s="198">
        <f t="shared" si="43"/>
        <v>225.04999999999998</v>
      </c>
      <c r="J222" s="200">
        <f t="shared" si="49"/>
        <v>1257</v>
      </c>
      <c r="K222" s="198">
        <f t="shared" si="44"/>
        <v>235.45</v>
      </c>
      <c r="M222" s="200">
        <f t="shared" si="50"/>
        <v>1297</v>
      </c>
      <c r="N222" s="198">
        <f t="shared" si="45"/>
        <v>245.85</v>
      </c>
    </row>
    <row r="223" spans="1:15">
      <c r="A223" s="200">
        <f t="shared" si="46"/>
        <v>1138</v>
      </c>
      <c r="B223" s="198">
        <f t="shared" si="41"/>
        <v>204.51</v>
      </c>
      <c r="D223" s="200">
        <f t="shared" si="47"/>
        <v>1178</v>
      </c>
      <c r="E223" s="198">
        <f t="shared" si="42"/>
        <v>214.91</v>
      </c>
      <c r="G223" s="200">
        <f t="shared" si="48"/>
        <v>1218</v>
      </c>
      <c r="H223" s="198">
        <f t="shared" si="43"/>
        <v>225.31</v>
      </c>
      <c r="J223" s="200">
        <f t="shared" si="49"/>
        <v>1258</v>
      </c>
      <c r="K223" s="198">
        <f t="shared" si="44"/>
        <v>235.71</v>
      </c>
      <c r="M223" s="200">
        <f t="shared" si="50"/>
        <v>1298</v>
      </c>
      <c r="N223" s="198">
        <f t="shared" si="45"/>
        <v>246.10999999999999</v>
      </c>
    </row>
    <row r="224" spans="1:15">
      <c r="A224" s="200">
        <f t="shared" si="46"/>
        <v>1139</v>
      </c>
      <c r="B224" s="198">
        <f t="shared" si="41"/>
        <v>204.77</v>
      </c>
      <c r="D224" s="200">
        <f t="shared" si="47"/>
        <v>1179</v>
      </c>
      <c r="E224" s="198">
        <f t="shared" si="42"/>
        <v>215.17</v>
      </c>
      <c r="G224" s="200">
        <f t="shared" si="48"/>
        <v>1219</v>
      </c>
      <c r="H224" s="198">
        <f t="shared" si="43"/>
        <v>225.57</v>
      </c>
      <c r="J224" s="200">
        <f t="shared" si="49"/>
        <v>1259</v>
      </c>
      <c r="K224" s="198">
        <f t="shared" si="44"/>
        <v>235.97</v>
      </c>
      <c r="M224" s="200">
        <f t="shared" si="50"/>
        <v>1299</v>
      </c>
      <c r="N224" s="198">
        <f t="shared" si="45"/>
        <v>246.37</v>
      </c>
    </row>
    <row r="225" spans="1:15">
      <c r="A225" s="200">
        <f t="shared" si="46"/>
        <v>1140</v>
      </c>
      <c r="B225" s="198">
        <f t="shared" si="41"/>
        <v>205.03</v>
      </c>
      <c r="D225" s="200">
        <f t="shared" si="47"/>
        <v>1180</v>
      </c>
      <c r="E225" s="198">
        <f t="shared" si="42"/>
        <v>215.43</v>
      </c>
      <c r="G225" s="200">
        <f t="shared" si="48"/>
        <v>1220</v>
      </c>
      <c r="H225" s="198">
        <f t="shared" si="43"/>
        <v>225.82999999999998</v>
      </c>
      <c r="J225" s="200">
        <f t="shared" si="49"/>
        <v>1260</v>
      </c>
      <c r="K225" s="198">
        <f t="shared" si="44"/>
        <v>236.23</v>
      </c>
      <c r="M225" s="200">
        <f t="shared" si="50"/>
        <v>1300</v>
      </c>
      <c r="N225" s="198">
        <f t="shared" si="45"/>
        <v>246.63</v>
      </c>
      <c r="O225" s="203"/>
    </row>
    <row r="226" spans="1:15">
      <c r="A226" s="200">
        <f t="shared" si="46"/>
        <v>1141</v>
      </c>
      <c r="B226" s="198">
        <f t="shared" si="41"/>
        <v>205.29</v>
      </c>
      <c r="D226" s="200">
        <f t="shared" si="47"/>
        <v>1181</v>
      </c>
      <c r="E226" s="198">
        <f t="shared" si="42"/>
        <v>215.69</v>
      </c>
      <c r="G226" s="200">
        <f t="shared" si="48"/>
        <v>1221</v>
      </c>
      <c r="H226" s="198">
        <f t="shared" si="43"/>
        <v>226.09</v>
      </c>
      <c r="J226" s="200">
        <f t="shared" si="49"/>
        <v>1261</v>
      </c>
      <c r="K226" s="198">
        <f t="shared" si="44"/>
        <v>236.49</v>
      </c>
      <c r="M226" s="200">
        <f t="shared" si="50"/>
        <v>1301</v>
      </c>
      <c r="N226" s="198">
        <f t="shared" si="45"/>
        <v>246.89</v>
      </c>
      <c r="O226" s="203"/>
    </row>
    <row r="227" spans="1:15">
      <c r="A227" s="200">
        <f t="shared" si="46"/>
        <v>1142</v>
      </c>
      <c r="B227" s="198">
        <f t="shared" si="41"/>
        <v>205.54999999999998</v>
      </c>
      <c r="D227" s="200">
        <f t="shared" si="47"/>
        <v>1182</v>
      </c>
      <c r="E227" s="198">
        <f t="shared" si="42"/>
        <v>215.95</v>
      </c>
      <c r="G227" s="200">
        <f t="shared" si="48"/>
        <v>1222</v>
      </c>
      <c r="H227" s="198">
        <f t="shared" si="43"/>
        <v>226.35</v>
      </c>
      <c r="J227" s="200">
        <f t="shared" si="49"/>
        <v>1262</v>
      </c>
      <c r="K227" s="198">
        <f t="shared" si="44"/>
        <v>236.75</v>
      </c>
      <c r="M227" s="207" t="s">
        <v>259</v>
      </c>
      <c r="N227" s="208"/>
    </row>
    <row r="228" spans="1:15">
      <c r="A228" s="200">
        <f t="shared" si="46"/>
        <v>1143</v>
      </c>
      <c r="B228" s="198">
        <f t="shared" si="41"/>
        <v>205.81</v>
      </c>
      <c r="D228" s="200">
        <f t="shared" si="47"/>
        <v>1183</v>
      </c>
      <c r="E228" s="198">
        <f t="shared" si="42"/>
        <v>216.21</v>
      </c>
      <c r="G228" s="200">
        <f t="shared" si="48"/>
        <v>1223</v>
      </c>
      <c r="H228" s="198">
        <f t="shared" si="43"/>
        <v>226.60999999999999</v>
      </c>
      <c r="J228" s="200">
        <f t="shared" si="49"/>
        <v>1263</v>
      </c>
      <c r="K228" s="198">
        <f t="shared" si="44"/>
        <v>237.01</v>
      </c>
      <c r="M228" s="209" t="s">
        <v>260</v>
      </c>
      <c r="N228" s="210" t="s">
        <v>261</v>
      </c>
    </row>
  </sheetData>
  <printOptions horizontalCentered="1" verticalCentered="1"/>
  <pageMargins left="0.23622047244094491" right="0.19685039370078741" top="0.39370078740157483" bottom="0.19685039370078741" header="0.51181102362204722" footer="0.27559055118110237"/>
  <pageSetup paperSize="9" scale="95" orientation="landscape" r:id="rId1"/>
  <headerFooter alignWithMargins="0"/>
  <rowBreaks count="2" manualBreakCount="2">
    <brk id="46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Import Info</vt:lpstr>
      <vt:lpstr>EMP-02</vt:lpstr>
      <vt:lpstr>EMP-02a</vt:lpstr>
      <vt:lpstr>2024 Calendar</vt:lpstr>
      <vt:lpstr>EMP-03</vt:lpstr>
      <vt:lpstr>EMP-03a</vt:lpstr>
      <vt:lpstr>EMP-04</vt:lpstr>
      <vt:lpstr>Monthly </vt:lpstr>
      <vt:lpstr>Weekly</vt:lpstr>
      <vt:lpstr>Flat Rate</vt:lpstr>
      <vt:lpstr>Weekly Monthly BIK</vt:lpstr>
      <vt:lpstr>BiK Weekly Monthly Record </vt:lpstr>
    </vt:vector>
  </TitlesOfParts>
  <Company>Falkland Islands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Aldridge (Head of Personal Tax &amp; Pensions)</dc:creator>
  <cp:lastModifiedBy>Jody Aldridge (Head of Personal Tax &amp; Pensions)</cp:lastModifiedBy>
  <cp:lastPrinted>2023-11-30T12:42:23Z</cp:lastPrinted>
  <dcterms:created xsi:type="dcterms:W3CDTF">2023-11-16T19:16:02Z</dcterms:created>
  <dcterms:modified xsi:type="dcterms:W3CDTF">2023-11-30T12:46:09Z</dcterms:modified>
</cp:coreProperties>
</file>