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05" yWindow="3600" windowWidth="9375" windowHeight="4905" activeTab="0"/>
  </bookViews>
  <sheets>
    <sheet name="hist  " sheetId="1" r:id="rId1"/>
  </sheets>
  <definedNames>
    <definedName name="_xlfn.AVERAGEIF" hidden="1">#NAME?</definedName>
    <definedName name="_xlfn.IFERROR" hidden="1">#NAME?</definedName>
  </definedNames>
  <calcPr fullCalcOnLoad="1"/>
</workbook>
</file>

<file path=xl/sharedStrings.xml><?xml version="1.0" encoding="utf-8"?>
<sst xmlns="http://schemas.openxmlformats.org/spreadsheetml/2006/main" count="101" uniqueCount="81">
  <si>
    <t>FALKLAND ISLANDS GOVERNMENT</t>
  </si>
  <si>
    <t>INDEX OF RETAIL PRICES</t>
  </si>
  <si>
    <t>Date</t>
  </si>
  <si>
    <t>Index</t>
  </si>
  <si>
    <t>Annual</t>
  </si>
  <si>
    <t>Quarter</t>
  </si>
  <si>
    <t>Percentage</t>
  </si>
  <si>
    <t>Increase</t>
  </si>
  <si>
    <t>1 JAN 1971</t>
  </si>
  <si>
    <t>31 DEC 1972</t>
  </si>
  <si>
    <t>31 DEC 1973</t>
  </si>
  <si>
    <t>31 DEC 1974</t>
  </si>
  <si>
    <t>31 DEC 1975</t>
  </si>
  <si>
    <t>31 DEC 1976</t>
  </si>
  <si>
    <t>31 DEC 1977</t>
  </si>
  <si>
    <t>31 DEC 1978</t>
  </si>
  <si>
    <t>31 DEC 1979</t>
  </si>
  <si>
    <t>31 DEC 1980</t>
  </si>
  <si>
    <t>31 DEC 1981</t>
  </si>
  <si>
    <t>31 DEC 1982</t>
  </si>
  <si>
    <t>31 DEC 1983</t>
  </si>
  <si>
    <t>31 DEC 1984</t>
  </si>
  <si>
    <t>31 DEC 1985</t>
  </si>
  <si>
    <t>31 DEC 1986</t>
  </si>
  <si>
    <t>31 DEC 1987</t>
  </si>
  <si>
    <t>31 DEC 1988</t>
  </si>
  <si>
    <t>30 JUNE 1989</t>
  </si>
  <si>
    <t>31 DEC 1989</t>
  </si>
  <si>
    <t>31 MARCH 1990</t>
  </si>
  <si>
    <t>30 JUNE 1990</t>
  </si>
  <si>
    <t>30 SEPT 1990</t>
  </si>
  <si>
    <t>31 DEC 1990</t>
  </si>
  <si>
    <t>31 MARCH 1991</t>
  </si>
  <si>
    <t>30 JUNE 1991</t>
  </si>
  <si>
    <t>30 SEPT 1991</t>
  </si>
  <si>
    <t>31 DEC 1991</t>
  </si>
  <si>
    <t>31 MARCH 1992</t>
  </si>
  <si>
    <t>30 JUNE  1992</t>
  </si>
  <si>
    <t>30 SEPT 1992</t>
  </si>
  <si>
    <t>31 DEC 1992</t>
  </si>
  <si>
    <t>31 MARCH 1993</t>
  </si>
  <si>
    <t>30 JUNE 1993</t>
  </si>
  <si>
    <t>30 SEPT 1993</t>
  </si>
  <si>
    <t>31 DEC 1993</t>
  </si>
  <si>
    <t>31 MARCH 1994</t>
  </si>
  <si>
    <t>30 JUNE 1994</t>
  </si>
  <si>
    <t>30 SEPT 1994</t>
  </si>
  <si>
    <t>31 DEC 1994</t>
  </si>
  <si>
    <t>31 MARCH 1995</t>
  </si>
  <si>
    <t>30 JUNE 1995</t>
  </si>
  <si>
    <t>30 SEPT 1995</t>
  </si>
  <si>
    <t>31 DEC 1995</t>
  </si>
  <si>
    <t>31 MARCH 1996</t>
  </si>
  <si>
    <t>30 JUNE 1996</t>
  </si>
  <si>
    <t>30 SEPT 1996</t>
  </si>
  <si>
    <t>31 DEC 1996</t>
  </si>
  <si>
    <t>31 MARCH 1997</t>
  </si>
  <si>
    <t>30 JUNE 1997</t>
  </si>
  <si>
    <t xml:space="preserve"> 30 SEPT 1997</t>
  </si>
  <si>
    <t>31 DEC 1997</t>
  </si>
  <si>
    <t>31 MARCH 1998</t>
  </si>
  <si>
    <t>30 JUNE 1998</t>
  </si>
  <si>
    <t>30 SEPT 1998</t>
  </si>
  <si>
    <t>31 DEC 1998</t>
  </si>
  <si>
    <t>31 MARCH 1999</t>
  </si>
  <si>
    <t>30 JUNE 1999</t>
  </si>
  <si>
    <t>30 SEPT 1999</t>
  </si>
  <si>
    <t>31 DEC 1999</t>
  </si>
  <si>
    <t>New                 Index  30/6/99 = 100</t>
  </si>
  <si>
    <t>31 March 2000</t>
  </si>
  <si>
    <t>30 June 2000</t>
  </si>
  <si>
    <t>30 Sept 2000</t>
  </si>
  <si>
    <t>= 100</t>
  </si>
  <si>
    <t>1 Jan 1971</t>
  </si>
  <si>
    <t>CONTINUOUS HISTORY</t>
  </si>
  <si>
    <t>(Amended)</t>
  </si>
  <si>
    <t>New                 Index  30/9/12 = 100</t>
  </si>
  <si>
    <t>* On 22 February 2017, Standing Finance Committee approved amendments to the RPI for quarters one to three of 2016,
 in respect of changes to data allowances in internet packages that had not been accounted for in previously published data.</t>
  </si>
  <si>
    <t>31-Mar-16*</t>
  </si>
  <si>
    <t>30-Jun-16*</t>
  </si>
  <si>
    <t>30-Sep-16*</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</si>
</sst>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0_);_(* \(#,##0.000\);_(* &quot;-&quot;??_);_(@_)"/>
    <numFmt numFmtId="169" formatCode="0.000%"/>
    <numFmt numFmtId="170" formatCode="0.0%"/>
    <numFmt numFmtId="171" formatCode="0.0000000000%"/>
    <numFmt numFmtId="172" formatCode="_(* #,##0.00000000000_);_(* \(#,##0.00000000000\);_(* &quot;-&quot;??_);_(@_)"/>
    <numFmt numFmtId="173" formatCode="_(* #,##0.000000000000000_);_(* \(#,##0.000000000000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0000000000_-;\-* #,##0.000000000000_-;_-* &quot;-&quot;??_-;_-@_-"/>
    <numFmt numFmtId="179" formatCode="0.00000000000000%"/>
    <numFmt numFmtId="180" formatCode="0.0000000000000000%"/>
    <numFmt numFmtId="181" formatCode="0.000000000000000%"/>
    <numFmt numFmtId="182" formatCode="0.0000000000000%"/>
    <numFmt numFmtId="183" formatCode="0.000000000000%"/>
    <numFmt numFmtId="184" formatCode="0.00000000000%"/>
    <numFmt numFmtId="185" formatCode="0.000000000%"/>
    <numFmt numFmtId="186" formatCode="0.00000000%"/>
    <numFmt numFmtId="187" formatCode="0.0000000%"/>
    <numFmt numFmtId="188" formatCode="0.000000%"/>
    <numFmt numFmtId="189" formatCode="0.00000%"/>
    <numFmt numFmtId="190" formatCode="0.0000%"/>
    <numFmt numFmtId="191" formatCode="_-* #,##0.000_-;\-* #,##0.000_-;_-* &quot;-&quot;???_-;_-@_-"/>
    <numFmt numFmtId="192" formatCode="_(* #,##0.0000_);_(* \(#,##0.0000\);_(* &quot;-&quot;??_);_(@_)"/>
    <numFmt numFmtId="193" formatCode="_(* #,##0.00000_);_(* \(#,##0.00000\);_(* &quot;-&quot;??_);_(@_)"/>
    <numFmt numFmtId="194" formatCode="_(* #,##0.000000_);_(* \(#,##0.000000\);_(* &quot;-&quot;??_);_(@_)"/>
    <numFmt numFmtId="195" formatCode="_(* #,##0.0000000_);_(* \(#,##0.0000000\);_(* &quot;-&quot;??_);_(@_)"/>
    <numFmt numFmtId="196" formatCode="_(* #,##0.00000000_);_(* \(#,##0.00000000\);_(* &quot;-&quot;??_);_(@_)"/>
    <numFmt numFmtId="197" formatCode="_(* #,##0.000000000_);_(* \(#,##0.000000000\);_(* &quot;-&quot;??_);_(@_)"/>
    <numFmt numFmtId="198" formatCode="_(* #,##0.0000000000_);_(* \(#,##0.0000000000\);_(* &quot;-&quot;??_);_(@_)"/>
    <numFmt numFmtId="199" formatCode="_(* #,##0.000000000000_);_(* \(#,##0.000000000000\);_(* &quot;-&quot;??_);_(@_)"/>
    <numFmt numFmtId="200" formatCode="_(* #,##0.0000000000000_);_(* \(#,##0.0000000000000\);_(* &quot;-&quot;??_);_(@_)"/>
    <numFmt numFmtId="201" formatCode="_(* #,##0.00000000000000_);_(* \(#,##0.00000000000000\);_(* &quot;-&quot;??_);_(@_)"/>
    <numFmt numFmtId="202" formatCode="_-* #,##0.000000000000000000000_-;\-* #,##0.000000000000000000000_-;_-* &quot;-&quot;??_-;_-@_-"/>
    <numFmt numFmtId="203" formatCode="_(* #,##0.0_);_(* \(#,##0.0\);_(* &quot;-&quot;??_);_(@_)"/>
    <numFmt numFmtId="204" formatCode="_(* #,##0_);_(* \(#,##0\);_(* &quot;-&quot;??_);_(@_)"/>
    <numFmt numFmtId="205" formatCode="_-* #,##0.00000000000_-;\-* #,##0.00000000000_-;_-* &quot;-&quot;??_-;_-@_-"/>
    <numFmt numFmtId="206" formatCode="mmm\-yyyy"/>
  </numFmts>
  <fonts count="58">
    <font>
      <sz val="10"/>
      <name val="Book Antiqua"/>
      <family val="0"/>
    </font>
    <font>
      <b/>
      <sz val="10"/>
      <name val="Book Antiqua"/>
      <family val="0"/>
    </font>
    <font>
      <i/>
      <sz val="10"/>
      <name val="Book Antiqua"/>
      <family val="0"/>
    </font>
    <font>
      <b/>
      <i/>
      <sz val="10"/>
      <name val="Book Antiqua"/>
      <family val="0"/>
    </font>
    <font>
      <u val="single"/>
      <sz val="10"/>
      <color indexed="12"/>
      <name val="Book Antiqua"/>
      <family val="1"/>
    </font>
    <font>
      <u val="single"/>
      <sz val="10"/>
      <color indexed="36"/>
      <name val="Book Antiqua"/>
      <family val="1"/>
    </font>
    <font>
      <b/>
      <sz val="10"/>
      <name val="Arial Narrow"/>
      <family val="2"/>
    </font>
    <font>
      <sz val="10"/>
      <name val="Arial Narrow"/>
      <family val="2"/>
    </font>
    <font>
      <sz val="10"/>
      <color indexed="10"/>
      <name val="Arial Narrow"/>
      <family val="2"/>
    </font>
    <font>
      <b/>
      <u val="single"/>
      <sz val="10"/>
      <name val="Arial Narrow"/>
      <family val="2"/>
    </font>
    <font>
      <b/>
      <sz val="10"/>
      <color indexed="10"/>
      <name val="Arial Narrow"/>
      <family val="2"/>
    </font>
    <font>
      <b/>
      <sz val="10"/>
      <color indexed="12"/>
      <name val="Arial Narrow"/>
      <family val="2"/>
    </font>
    <font>
      <sz val="8"/>
      <name val="Arial Narrow"/>
      <family val="2"/>
    </font>
    <font>
      <sz val="8"/>
      <color indexed="10"/>
      <name val="Arial Narrow"/>
      <family val="2"/>
    </font>
    <font>
      <b/>
      <sz val="8"/>
      <color indexed="12"/>
      <name val="Arial Narrow"/>
      <family val="2"/>
    </font>
    <font>
      <b/>
      <sz val="8"/>
      <name val="Arial Narrow"/>
      <family val="2"/>
    </font>
    <font>
      <b/>
      <u val="singleAccounting"/>
      <sz val="8"/>
      <name val="Arial Narrow"/>
      <family val="2"/>
    </font>
    <font>
      <b/>
      <u val="single"/>
      <sz val="8"/>
      <name val="Arial Narrow"/>
      <family val="2"/>
    </font>
    <font>
      <sz val="10"/>
      <color indexed="8"/>
      <name val="Arial Narrow"/>
      <family val="2"/>
    </font>
    <font>
      <sz val="10"/>
      <color indexed="9"/>
      <name val="Arial Narrow"/>
      <family val="2"/>
    </font>
    <font>
      <sz val="10"/>
      <color indexed="20"/>
      <name val="Arial Narrow"/>
      <family val="2"/>
    </font>
    <font>
      <b/>
      <sz val="10"/>
      <color indexed="9"/>
      <name val="Arial Narrow"/>
      <family val="2"/>
    </font>
    <font>
      <i/>
      <sz val="10"/>
      <color indexed="23"/>
      <name val="Arial Narrow"/>
      <family val="2"/>
    </font>
    <font>
      <sz val="10"/>
      <color indexed="17"/>
      <name val="Arial Narrow"/>
      <family val="2"/>
    </font>
    <font>
      <b/>
      <sz val="15"/>
      <color indexed="62"/>
      <name val="Arial Narrow"/>
      <family val="2"/>
    </font>
    <font>
      <b/>
      <sz val="13"/>
      <color indexed="62"/>
      <name val="Arial Narrow"/>
      <family val="2"/>
    </font>
    <font>
      <b/>
      <sz val="11"/>
      <color indexed="62"/>
      <name val="Arial Narrow"/>
      <family val="2"/>
    </font>
    <font>
      <sz val="10"/>
      <color indexed="62"/>
      <name val="Arial Narrow"/>
      <family val="2"/>
    </font>
    <font>
      <sz val="10"/>
      <color indexed="19"/>
      <name val="Arial Narrow"/>
      <family val="2"/>
    </font>
    <font>
      <sz val="11"/>
      <color indexed="8"/>
      <name val="Calibri"/>
      <family val="2"/>
    </font>
    <font>
      <b/>
      <sz val="10"/>
      <color indexed="63"/>
      <name val="Arial Narrow"/>
      <family val="2"/>
    </font>
    <font>
      <b/>
      <sz val="18"/>
      <color indexed="62"/>
      <name val="Cambria"/>
      <family val="2"/>
    </font>
    <font>
      <b/>
      <sz val="10"/>
      <color indexed="8"/>
      <name val="Arial Narrow"/>
      <family val="2"/>
    </font>
    <font>
      <b/>
      <sz val="8"/>
      <color indexed="10"/>
      <name val="Arial Narrow"/>
      <family val="2"/>
    </font>
    <font>
      <b/>
      <sz val="11"/>
      <color indexed="22"/>
      <name val="Arial Narrow"/>
      <family val="0"/>
    </font>
    <font>
      <b/>
      <sz val="12"/>
      <color indexed="22"/>
      <name val="Arial Narrow"/>
      <family val="0"/>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sz val="11"/>
      <color theme="1"/>
      <name val="Calibri"/>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sz val="10"/>
      <color rgb="FFC00000"/>
      <name val="Arial Narrow"/>
      <family val="2"/>
    </font>
    <font>
      <b/>
      <sz val="10"/>
      <color rgb="FFC00000"/>
      <name val="Arial Narrow"/>
      <family val="2"/>
    </font>
    <font>
      <sz val="8"/>
      <color rgb="FFC00000"/>
      <name val="Arial Narrow"/>
      <family val="2"/>
    </font>
    <font>
      <b/>
      <sz val="8"/>
      <color rgb="FFC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color indexed="63"/>
      </bottom>
    </border>
    <border>
      <left style="medium"/>
      <right style="thin"/>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thin"/>
      <top>
        <color indexed="63"/>
      </top>
      <bottom style="medium"/>
    </border>
    <border>
      <left style="medium">
        <color indexed="12"/>
      </left>
      <right style="medium">
        <color indexed="12"/>
      </right>
      <top style="medium">
        <color indexed="12"/>
      </top>
      <bottom>
        <color indexed="63"/>
      </bottom>
    </border>
    <border>
      <left style="thin"/>
      <right style="medium"/>
      <top>
        <color indexed="63"/>
      </top>
      <bottom>
        <color indexed="63"/>
      </bottom>
    </border>
    <border>
      <left style="medium"/>
      <right style="medium"/>
      <top>
        <color indexed="63"/>
      </top>
      <bottom style="thin"/>
    </border>
    <border>
      <left style="medium"/>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medium"/>
      <right style="thin"/>
      <top>
        <color indexed="63"/>
      </top>
      <bottom style="thin"/>
    </border>
    <border>
      <left>
        <color indexed="63"/>
      </left>
      <right style="medium"/>
      <top>
        <color indexed="63"/>
      </top>
      <bottom>
        <color indexed="63"/>
      </bottom>
    </border>
    <border>
      <left style="medium">
        <color indexed="12"/>
      </left>
      <right style="thin"/>
      <top>
        <color indexed="63"/>
      </top>
      <bottom>
        <color indexed="63"/>
      </bottom>
    </border>
    <border>
      <left style="medium">
        <color indexed="12"/>
      </left>
      <right style="medium">
        <color indexed="12"/>
      </right>
      <top>
        <color indexed="63"/>
      </top>
      <bottom>
        <color indexed="63"/>
      </bottom>
    </border>
    <border>
      <left style="medium">
        <color indexed="12"/>
      </left>
      <right>
        <color indexed="63"/>
      </right>
      <top style="medium">
        <color indexed="12"/>
      </top>
      <bottom>
        <color indexed="63"/>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style="medium">
        <color indexed="12"/>
      </left>
      <right style="medium">
        <color indexed="12"/>
      </right>
      <top>
        <color indexed="63"/>
      </top>
      <bottom style="medium">
        <color indexed="12"/>
      </bottom>
    </border>
    <border>
      <left style="medium">
        <color indexed="12"/>
      </left>
      <right style="medium">
        <color indexed="12"/>
      </right>
      <top>
        <color indexed="63"/>
      </top>
      <bottom style="thin"/>
    </border>
    <border>
      <left style="medium">
        <color indexed="12"/>
      </left>
      <right style="medium">
        <color indexed="12"/>
      </right>
      <top>
        <color indexed="63"/>
      </top>
      <bottom style="thin">
        <color theme="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color indexed="63"/>
      </top>
      <bottom style="medium">
        <color indexed="12"/>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49"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8">
    <xf numFmtId="0" fontId="0" fillId="0" borderId="0" xfId="0" applyAlignment="1">
      <alignment/>
    </xf>
    <xf numFmtId="0" fontId="6" fillId="0" borderId="0" xfId="0" applyFont="1" applyAlignment="1">
      <alignment horizontal="left"/>
    </xf>
    <xf numFmtId="168" fontId="7" fillId="0" borderId="0" xfId="0" applyNumberFormat="1" applyFont="1" applyAlignment="1">
      <alignment/>
    </xf>
    <xf numFmtId="168" fontId="8" fillId="0" borderId="0" xfId="0" applyNumberFormat="1" applyFont="1" applyAlignment="1">
      <alignment/>
    </xf>
    <xf numFmtId="168" fontId="7" fillId="0" borderId="0" xfId="0" applyNumberFormat="1" applyFont="1" applyBorder="1" applyAlignment="1">
      <alignment/>
    </xf>
    <xf numFmtId="0" fontId="7" fillId="0" borderId="0" xfId="0" applyFont="1" applyAlignment="1">
      <alignment/>
    </xf>
    <xf numFmtId="0" fontId="9" fillId="0" borderId="0" xfId="0" applyFont="1" applyAlignment="1">
      <alignment horizontal="centerContinuous"/>
    </xf>
    <xf numFmtId="168" fontId="6" fillId="0" borderId="0" xfId="0" applyNumberFormat="1" applyFont="1" applyAlignment="1">
      <alignment horizontal="centerContinuous"/>
    </xf>
    <xf numFmtId="168" fontId="10" fillId="0" borderId="0" xfId="0" applyNumberFormat="1" applyFont="1" applyAlignment="1">
      <alignment horizontal="centerContinuous"/>
    </xf>
    <xf numFmtId="168" fontId="6" fillId="0" borderId="0" xfId="0" applyNumberFormat="1" applyFont="1" applyBorder="1" applyAlignment="1">
      <alignment horizontal="centerContinuous"/>
    </xf>
    <xf numFmtId="0" fontId="7" fillId="0" borderId="0" xfId="0" applyFont="1" applyAlignment="1">
      <alignment horizontal="left"/>
    </xf>
    <xf numFmtId="0" fontId="11" fillId="0" borderId="10" xfId="0" applyFont="1" applyBorder="1" applyAlignment="1">
      <alignment horizontal="left"/>
    </xf>
    <xf numFmtId="168" fontId="11" fillId="0" borderId="10" xfId="0" applyNumberFormat="1" applyFont="1" applyBorder="1" applyAlignment="1">
      <alignment/>
    </xf>
    <xf numFmtId="168" fontId="11" fillId="0" borderId="11" xfId="0" applyNumberFormat="1" applyFont="1" applyBorder="1" applyAlignment="1">
      <alignment/>
    </xf>
    <xf numFmtId="168" fontId="11" fillId="0" borderId="0" xfId="0" applyNumberFormat="1" applyFont="1" applyBorder="1" applyAlignment="1">
      <alignment/>
    </xf>
    <xf numFmtId="168" fontId="11" fillId="0" borderId="12" xfId="0" applyNumberFormat="1" applyFont="1" applyBorder="1" applyAlignment="1">
      <alignment/>
    </xf>
    <xf numFmtId="0" fontId="11" fillId="0" borderId="13" xfId="0" applyFont="1" applyBorder="1" applyAlignment="1">
      <alignment horizontal="left"/>
    </xf>
    <xf numFmtId="168" fontId="11" fillId="0" borderId="13" xfId="0" applyNumberFormat="1" applyFont="1" applyBorder="1" applyAlignment="1">
      <alignment/>
    </xf>
    <xf numFmtId="168" fontId="11" fillId="0" borderId="14" xfId="0" applyNumberFormat="1" applyFont="1" applyBorder="1" applyAlignment="1">
      <alignment/>
    </xf>
    <xf numFmtId="168" fontId="11" fillId="0" borderId="15" xfId="0" applyNumberFormat="1" applyFont="1" applyBorder="1" applyAlignment="1">
      <alignment/>
    </xf>
    <xf numFmtId="0" fontId="11" fillId="0" borderId="16" xfId="0" applyFont="1" applyBorder="1" applyAlignment="1">
      <alignment horizontal="left"/>
    </xf>
    <xf numFmtId="168" fontId="11" fillId="0" borderId="16" xfId="0" applyNumberFormat="1" applyFont="1" applyBorder="1" applyAlignment="1">
      <alignment/>
    </xf>
    <xf numFmtId="168" fontId="11" fillId="0" borderId="17" xfId="0" applyNumberFormat="1" applyFont="1" applyBorder="1" applyAlignment="1">
      <alignment/>
    </xf>
    <xf numFmtId="168" fontId="11" fillId="0" borderId="18" xfId="0" applyNumberFormat="1" applyFont="1" applyBorder="1" applyAlignment="1">
      <alignment/>
    </xf>
    <xf numFmtId="0" fontId="12" fillId="0" borderId="13" xfId="0" applyFont="1" applyBorder="1" applyAlignment="1">
      <alignment horizontal="left"/>
    </xf>
    <xf numFmtId="168" fontId="12" fillId="0" borderId="13" xfId="0" applyNumberFormat="1" applyFont="1" applyBorder="1" applyAlignment="1">
      <alignment/>
    </xf>
    <xf numFmtId="168" fontId="12" fillId="0" borderId="14" xfId="0" applyNumberFormat="1" applyFont="1" applyBorder="1" applyAlignment="1">
      <alignment/>
    </xf>
    <xf numFmtId="168" fontId="12" fillId="0" borderId="19" xfId="0" applyNumberFormat="1" applyFont="1" applyBorder="1" applyAlignment="1">
      <alignment/>
    </xf>
    <xf numFmtId="168" fontId="12" fillId="0" borderId="0" xfId="0" applyNumberFormat="1" applyFont="1" applyBorder="1" applyAlignment="1">
      <alignment/>
    </xf>
    <xf numFmtId="168" fontId="12" fillId="0" borderId="20" xfId="0" applyNumberFormat="1" applyFont="1" applyBorder="1" applyAlignment="1">
      <alignment/>
    </xf>
    <xf numFmtId="15" fontId="12" fillId="0" borderId="13" xfId="0" applyNumberFormat="1" applyFont="1" applyBorder="1" applyAlignment="1" quotePrefix="1">
      <alignment horizontal="left"/>
    </xf>
    <xf numFmtId="15" fontId="12" fillId="0" borderId="21" xfId="0" applyNumberFormat="1" applyFont="1" applyBorder="1" applyAlignment="1" quotePrefix="1">
      <alignment horizontal="left"/>
    </xf>
    <xf numFmtId="168" fontId="12" fillId="0" borderId="21" xfId="0" applyNumberFormat="1" applyFont="1" applyBorder="1" applyAlignment="1">
      <alignment/>
    </xf>
    <xf numFmtId="168" fontId="12" fillId="0" borderId="22" xfId="0" applyNumberFormat="1" applyFont="1" applyBorder="1" applyAlignment="1">
      <alignment/>
    </xf>
    <xf numFmtId="0" fontId="6" fillId="0" borderId="0" xfId="0" applyFont="1" applyAlignment="1">
      <alignment/>
    </xf>
    <xf numFmtId="15" fontId="15" fillId="0" borderId="13" xfId="0" applyNumberFormat="1" applyFont="1" applyBorder="1" applyAlignment="1" quotePrefix="1">
      <alignment horizontal="left"/>
    </xf>
    <xf numFmtId="168" fontId="15" fillId="0" borderId="13" xfId="0" applyNumberFormat="1" applyFont="1" applyBorder="1" applyAlignment="1">
      <alignment/>
    </xf>
    <xf numFmtId="168" fontId="15" fillId="0" borderId="14" xfId="0" applyNumberFormat="1" applyFont="1" applyBorder="1" applyAlignment="1">
      <alignment/>
    </xf>
    <xf numFmtId="168" fontId="15" fillId="0" borderId="0" xfId="0" applyNumberFormat="1" applyFont="1" applyBorder="1" applyAlignment="1">
      <alignment/>
    </xf>
    <xf numFmtId="168" fontId="15" fillId="0" borderId="23" xfId="0" applyNumberFormat="1" applyFont="1" applyBorder="1" applyAlignment="1">
      <alignment/>
    </xf>
    <xf numFmtId="168" fontId="12" fillId="0" borderId="23" xfId="0" applyNumberFormat="1" applyFont="1" applyBorder="1" applyAlignment="1">
      <alignment/>
    </xf>
    <xf numFmtId="15" fontId="12" fillId="0" borderId="13" xfId="0" applyNumberFormat="1" applyFont="1" applyBorder="1" applyAlignment="1">
      <alignment horizontal="left"/>
    </xf>
    <xf numFmtId="168" fontId="16" fillId="0" borderId="13" xfId="0" applyNumberFormat="1" applyFont="1" applyBorder="1" applyAlignment="1">
      <alignment/>
    </xf>
    <xf numFmtId="168" fontId="17" fillId="0" borderId="13" xfId="0" applyNumberFormat="1" applyFont="1" applyBorder="1" applyAlignment="1">
      <alignment/>
    </xf>
    <xf numFmtId="15" fontId="12" fillId="0" borderId="13" xfId="0" applyNumberFormat="1" applyFont="1" applyFill="1" applyBorder="1" applyAlignment="1" quotePrefix="1">
      <alignment horizontal="left"/>
    </xf>
    <xf numFmtId="168" fontId="12" fillId="0" borderId="13" xfId="0" applyNumberFormat="1" applyFont="1" applyFill="1" applyBorder="1" applyAlignment="1">
      <alignment/>
    </xf>
    <xf numFmtId="168" fontId="12" fillId="0" borderId="14" xfId="0" applyNumberFormat="1" applyFont="1" applyFill="1" applyBorder="1" applyAlignment="1">
      <alignment/>
    </xf>
    <xf numFmtId="168" fontId="12" fillId="0" borderId="0" xfId="0" applyNumberFormat="1" applyFont="1" applyFill="1" applyBorder="1" applyAlignment="1">
      <alignment/>
    </xf>
    <xf numFmtId="168" fontId="12" fillId="0" borderId="23" xfId="0" applyNumberFormat="1" applyFont="1" applyFill="1" applyBorder="1" applyAlignment="1">
      <alignment/>
    </xf>
    <xf numFmtId="0" fontId="7" fillId="0" borderId="0" xfId="0" applyFont="1" applyFill="1" applyAlignment="1">
      <alignment/>
    </xf>
    <xf numFmtId="168" fontId="12" fillId="0" borderId="15" xfId="0" applyNumberFormat="1" applyFont="1" applyFill="1" applyBorder="1" applyAlignment="1">
      <alignment/>
    </xf>
    <xf numFmtId="168" fontId="13" fillId="0" borderId="13" xfId="0" applyNumberFormat="1" applyFont="1" applyFill="1" applyBorder="1" applyAlignment="1">
      <alignment/>
    </xf>
    <xf numFmtId="168" fontId="13" fillId="0" borderId="14" xfId="0" applyNumberFormat="1" applyFont="1" applyFill="1" applyBorder="1" applyAlignment="1">
      <alignment/>
    </xf>
    <xf numFmtId="168" fontId="13" fillId="0" borderId="0" xfId="0" applyNumberFormat="1" applyFont="1" applyFill="1" applyBorder="1" applyAlignment="1">
      <alignment/>
    </xf>
    <xf numFmtId="168" fontId="12" fillId="0" borderId="24" xfId="0" applyNumberFormat="1" applyFont="1" applyBorder="1" applyAlignment="1">
      <alignment/>
    </xf>
    <xf numFmtId="168" fontId="12" fillId="0" borderId="25" xfId="0" applyNumberFormat="1" applyFont="1" applyBorder="1" applyAlignment="1">
      <alignment/>
    </xf>
    <xf numFmtId="168" fontId="12" fillId="0" borderId="21" xfId="0" applyNumberFormat="1" applyFont="1" applyFill="1" applyBorder="1" applyAlignment="1">
      <alignment/>
    </xf>
    <xf numFmtId="168" fontId="12" fillId="0" borderId="26" xfId="0" applyNumberFormat="1" applyFont="1" applyFill="1" applyBorder="1" applyAlignment="1">
      <alignment/>
    </xf>
    <xf numFmtId="168" fontId="12" fillId="0" borderId="27" xfId="0" applyNumberFormat="1" applyFont="1" applyBorder="1" applyAlignment="1">
      <alignment/>
    </xf>
    <xf numFmtId="168" fontId="12" fillId="0" borderId="24" xfId="0" applyNumberFormat="1" applyFont="1" applyFill="1" applyBorder="1" applyAlignment="1">
      <alignment/>
    </xf>
    <xf numFmtId="170" fontId="7" fillId="0" borderId="0" xfId="60" applyNumberFormat="1" applyFont="1" applyAlignment="1">
      <alignment/>
    </xf>
    <xf numFmtId="170" fontId="7" fillId="0" borderId="0" xfId="0" applyNumberFormat="1" applyFont="1" applyAlignment="1">
      <alignment/>
    </xf>
    <xf numFmtId="168" fontId="12" fillId="0" borderId="28" xfId="0" applyNumberFormat="1" applyFont="1" applyBorder="1" applyAlignment="1">
      <alignment/>
    </xf>
    <xf numFmtId="169" fontId="13" fillId="0" borderId="28" xfId="0" applyNumberFormat="1" applyFont="1" applyBorder="1" applyAlignment="1">
      <alignment/>
    </xf>
    <xf numFmtId="168" fontId="12" fillId="0" borderId="28" xfId="0" applyNumberFormat="1" applyFont="1" applyFill="1" applyBorder="1" applyAlignment="1">
      <alignment/>
    </xf>
    <xf numFmtId="169" fontId="13" fillId="0" borderId="28" xfId="0" applyNumberFormat="1" applyFont="1" applyFill="1" applyBorder="1" applyAlignment="1">
      <alignment/>
    </xf>
    <xf numFmtId="168" fontId="12" fillId="0" borderId="29" xfId="0" applyNumberFormat="1" applyFont="1" applyBorder="1" applyAlignment="1">
      <alignment/>
    </xf>
    <xf numFmtId="14" fontId="7" fillId="0" borderId="0" xfId="0" applyNumberFormat="1" applyFont="1" applyAlignment="1">
      <alignment/>
    </xf>
    <xf numFmtId="170" fontId="8" fillId="0" borderId="0" xfId="60" applyNumberFormat="1" applyFont="1" applyAlignment="1">
      <alignment/>
    </xf>
    <xf numFmtId="1" fontId="7" fillId="0" borderId="0" xfId="42" applyNumberFormat="1" applyFont="1" applyAlignment="1">
      <alignment/>
    </xf>
    <xf numFmtId="14" fontId="7" fillId="0" borderId="0" xfId="0" applyNumberFormat="1" applyFont="1" applyBorder="1" applyAlignment="1">
      <alignment/>
    </xf>
    <xf numFmtId="1" fontId="7" fillId="0" borderId="0" xfId="42" applyNumberFormat="1" applyFont="1" applyBorder="1" applyAlignment="1">
      <alignment/>
    </xf>
    <xf numFmtId="0" fontId="7" fillId="0" borderId="0" xfId="0" applyFont="1" applyBorder="1" applyAlignment="1">
      <alignment/>
    </xf>
    <xf numFmtId="15" fontId="12" fillId="0" borderId="0" xfId="0" applyNumberFormat="1" applyFont="1" applyBorder="1" applyAlignment="1" quotePrefix="1">
      <alignment horizontal="left"/>
    </xf>
    <xf numFmtId="168" fontId="7" fillId="0" borderId="0" xfId="42" applyNumberFormat="1" applyFont="1" applyAlignment="1">
      <alignment/>
    </xf>
    <xf numFmtId="168" fontId="6" fillId="0" borderId="30" xfId="0" applyNumberFormat="1" applyFont="1" applyBorder="1" applyAlignment="1">
      <alignment horizontal="center"/>
    </xf>
    <xf numFmtId="168" fontId="6" fillId="0" borderId="19" xfId="0" applyNumberFormat="1" applyFont="1" applyBorder="1" applyAlignment="1">
      <alignment horizontal="center"/>
    </xf>
    <xf numFmtId="168" fontId="6" fillId="0" borderId="31" xfId="0" applyNumberFormat="1" applyFont="1" applyBorder="1" applyAlignment="1" quotePrefix="1">
      <alignment horizontal="center"/>
    </xf>
    <xf numFmtId="168" fontId="6" fillId="0" borderId="29" xfId="0" applyNumberFormat="1" applyFont="1" applyBorder="1" applyAlignment="1">
      <alignment horizontal="center"/>
    </xf>
    <xf numFmtId="168" fontId="6" fillId="0" borderId="32" xfId="0" applyNumberFormat="1" applyFont="1" applyBorder="1" applyAlignment="1" quotePrefix="1">
      <alignment horizontal="center"/>
    </xf>
    <xf numFmtId="168" fontId="6" fillId="0" borderId="33" xfId="0" applyNumberFormat="1" applyFont="1" applyBorder="1" applyAlignment="1">
      <alignment horizontal="center"/>
    </xf>
    <xf numFmtId="170" fontId="12" fillId="0" borderId="29" xfId="0" applyNumberFormat="1" applyFont="1" applyBorder="1" applyAlignment="1">
      <alignment/>
    </xf>
    <xf numFmtId="168" fontId="15" fillId="0" borderId="29" xfId="0" applyNumberFormat="1" applyFont="1" applyBorder="1" applyAlignment="1">
      <alignment/>
    </xf>
    <xf numFmtId="170" fontId="15" fillId="0" borderId="29" xfId="0" applyNumberFormat="1" applyFont="1" applyBorder="1" applyAlignment="1">
      <alignment/>
    </xf>
    <xf numFmtId="168" fontId="12" fillId="0" borderId="29" xfId="0" applyNumberFormat="1" applyFont="1" applyFill="1" applyBorder="1" applyAlignment="1">
      <alignment/>
    </xf>
    <xf numFmtId="170" fontId="12" fillId="0" borderId="29" xfId="0" applyNumberFormat="1" applyFont="1" applyFill="1" applyBorder="1" applyAlignment="1">
      <alignment/>
    </xf>
    <xf numFmtId="168" fontId="12" fillId="0" borderId="34" xfId="0" applyNumberFormat="1" applyFont="1" applyFill="1" applyBorder="1" applyAlignment="1">
      <alignment/>
    </xf>
    <xf numFmtId="170" fontId="12" fillId="0" borderId="35" xfId="0" applyNumberFormat="1" applyFont="1" applyFill="1" applyBorder="1" applyAlignment="1">
      <alignment/>
    </xf>
    <xf numFmtId="170" fontId="7" fillId="0" borderId="0" xfId="60" applyNumberFormat="1" applyFont="1" applyBorder="1" applyAlignment="1">
      <alignment/>
    </xf>
    <xf numFmtId="0" fontId="8" fillId="0" borderId="0" xfId="0" applyFont="1" applyFill="1" applyBorder="1" applyAlignment="1">
      <alignment/>
    </xf>
    <xf numFmtId="168" fontId="14" fillId="0" borderId="20" xfId="0" applyNumberFormat="1" applyFont="1" applyBorder="1" applyAlignment="1">
      <alignment/>
    </xf>
    <xf numFmtId="170" fontId="7" fillId="0" borderId="0" xfId="0" applyNumberFormat="1" applyFont="1" applyBorder="1" applyAlignment="1">
      <alignment/>
    </xf>
    <xf numFmtId="168" fontId="54" fillId="0" borderId="0" xfId="0" applyNumberFormat="1" applyFont="1" applyAlignment="1">
      <alignment/>
    </xf>
    <xf numFmtId="168" fontId="55" fillId="0" borderId="0" xfId="0" applyNumberFormat="1" applyFont="1" applyAlignment="1">
      <alignment horizontal="centerContinuous"/>
    </xf>
    <xf numFmtId="168" fontId="55" fillId="0" borderId="10" xfId="0" applyNumberFormat="1" applyFont="1" applyBorder="1" applyAlignment="1">
      <alignment/>
    </xf>
    <xf numFmtId="168" fontId="55" fillId="0" borderId="13" xfId="0" applyNumberFormat="1" applyFont="1" applyBorder="1" applyAlignment="1">
      <alignment/>
    </xf>
    <xf numFmtId="168" fontId="55" fillId="0" borderId="16" xfId="0" applyNumberFormat="1" applyFont="1" applyBorder="1" applyAlignment="1">
      <alignment/>
    </xf>
    <xf numFmtId="168" fontId="56" fillId="0" borderId="20" xfId="0" applyNumberFormat="1" applyFont="1" applyBorder="1" applyAlignment="1">
      <alignment/>
    </xf>
    <xf numFmtId="168" fontId="56" fillId="0" borderId="13" xfId="0" applyNumberFormat="1" applyFont="1" applyBorder="1" applyAlignment="1">
      <alignment/>
    </xf>
    <xf numFmtId="168" fontId="57" fillId="0" borderId="20" xfId="0" applyNumberFormat="1" applyFont="1" applyBorder="1" applyAlignment="1">
      <alignment/>
    </xf>
    <xf numFmtId="168" fontId="56" fillId="0" borderId="23" xfId="0" applyNumberFormat="1" applyFont="1" applyBorder="1" applyAlignment="1">
      <alignment/>
    </xf>
    <xf numFmtId="168" fontId="57" fillId="0" borderId="23" xfId="0" applyNumberFormat="1" applyFont="1" applyBorder="1" applyAlignment="1">
      <alignment/>
    </xf>
    <xf numFmtId="168" fontId="57" fillId="0" borderId="13" xfId="0" applyNumberFormat="1" applyFont="1" applyBorder="1" applyAlignment="1">
      <alignment/>
    </xf>
    <xf numFmtId="168" fontId="56" fillId="0" borderId="20" xfId="0" applyNumberFormat="1" applyFont="1" applyFill="1" applyBorder="1" applyAlignment="1">
      <alignment/>
    </xf>
    <xf numFmtId="168" fontId="56" fillId="0" borderId="13" xfId="0" applyNumberFormat="1" applyFont="1" applyFill="1" applyBorder="1" applyAlignment="1">
      <alignment/>
    </xf>
    <xf numFmtId="168" fontId="56" fillId="0" borderId="23" xfId="0" applyNumberFormat="1" applyFont="1" applyFill="1" applyBorder="1" applyAlignment="1">
      <alignment/>
    </xf>
    <xf numFmtId="9" fontId="56" fillId="0" borderId="13" xfId="60" applyFont="1" applyFill="1" applyBorder="1" applyAlignment="1">
      <alignment/>
    </xf>
    <xf numFmtId="168" fontId="56" fillId="0" borderId="25" xfId="0" applyNumberFormat="1" applyFont="1" applyBorder="1" applyAlignment="1">
      <alignment/>
    </xf>
    <xf numFmtId="9" fontId="56" fillId="0" borderId="21" xfId="60" applyFont="1" applyFill="1" applyBorder="1" applyAlignment="1">
      <alignment/>
    </xf>
    <xf numFmtId="168" fontId="56" fillId="0" borderId="36" xfId="0" applyNumberFormat="1" applyFont="1" applyBorder="1" applyAlignment="1">
      <alignment/>
    </xf>
    <xf numFmtId="170" fontId="56" fillId="0" borderId="37" xfId="60" applyNumberFormat="1" applyFont="1" applyFill="1" applyBorder="1" applyAlignment="1">
      <alignment/>
    </xf>
    <xf numFmtId="170" fontId="56" fillId="0" borderId="13" xfId="60" applyNumberFormat="1" applyFont="1" applyFill="1" applyBorder="1" applyAlignment="1">
      <alignment/>
    </xf>
    <xf numFmtId="170" fontId="56" fillId="0" borderId="21" xfId="60" applyNumberFormat="1" applyFont="1" applyFill="1" applyBorder="1" applyAlignment="1">
      <alignment/>
    </xf>
    <xf numFmtId="168" fontId="56" fillId="0" borderId="0" xfId="0" applyNumberFormat="1" applyFont="1" applyBorder="1" applyAlignment="1">
      <alignment/>
    </xf>
    <xf numFmtId="170" fontId="56" fillId="0" borderId="0" xfId="60" applyNumberFormat="1" applyFont="1" applyFill="1" applyBorder="1" applyAlignment="1">
      <alignment/>
    </xf>
    <xf numFmtId="168" fontId="55" fillId="0" borderId="12" xfId="0" applyNumberFormat="1" applyFont="1" applyBorder="1" applyAlignment="1">
      <alignment/>
    </xf>
    <xf numFmtId="168" fontId="55" fillId="0" borderId="15" xfId="0" applyNumberFormat="1" applyFont="1" applyBorder="1" applyAlignment="1">
      <alignment/>
    </xf>
    <xf numFmtId="168" fontId="55" fillId="0" borderId="18" xfId="0" applyNumberFormat="1" applyFont="1" applyBorder="1" applyAlignment="1">
      <alignment/>
    </xf>
    <xf numFmtId="168" fontId="56" fillId="0" borderId="15" xfId="0" applyNumberFormat="1" applyFont="1" applyFill="1" applyBorder="1" applyAlignment="1">
      <alignment/>
    </xf>
    <xf numFmtId="9" fontId="56" fillId="0" borderId="15" xfId="60" applyFont="1" applyFill="1" applyBorder="1" applyAlignment="1">
      <alignment/>
    </xf>
    <xf numFmtId="170" fontId="56" fillId="0" borderId="15" xfId="60" applyNumberFormat="1" applyFont="1" applyFill="1" applyBorder="1" applyAlignment="1">
      <alignment/>
    </xf>
    <xf numFmtId="170" fontId="56" fillId="0" borderId="26" xfId="60" applyNumberFormat="1" applyFont="1" applyFill="1" applyBorder="1" applyAlignment="1">
      <alignment/>
    </xf>
    <xf numFmtId="170" fontId="56" fillId="0" borderId="38" xfId="60" applyNumberFormat="1" applyFont="1" applyFill="1" applyBorder="1" applyAlignment="1">
      <alignment/>
    </xf>
    <xf numFmtId="168" fontId="54" fillId="0" borderId="0" xfId="0" applyNumberFormat="1" applyFont="1" applyBorder="1" applyAlignment="1">
      <alignment/>
    </xf>
    <xf numFmtId="169" fontId="7" fillId="0" borderId="0" xfId="0" applyNumberFormat="1" applyFont="1" applyAlignment="1">
      <alignment/>
    </xf>
    <xf numFmtId="170" fontId="12" fillId="0" borderId="14" xfId="60" applyNumberFormat="1" applyFont="1" applyBorder="1" applyAlignment="1">
      <alignment/>
    </xf>
    <xf numFmtId="170" fontId="12" fillId="0" borderId="13" xfId="60" applyNumberFormat="1" applyFont="1" applyBorder="1" applyAlignment="1">
      <alignment/>
    </xf>
    <xf numFmtId="170" fontId="12" fillId="0" borderId="19" xfId="60" applyNumberFormat="1" applyFont="1" applyBorder="1" applyAlignment="1">
      <alignment/>
    </xf>
    <xf numFmtId="170" fontId="12" fillId="0" borderId="29" xfId="60" applyNumberFormat="1" applyFont="1" applyBorder="1" applyAlignment="1">
      <alignment/>
    </xf>
    <xf numFmtId="170" fontId="12" fillId="0" borderId="34" xfId="0" applyNumberFormat="1" applyFont="1" applyFill="1" applyBorder="1" applyAlignment="1">
      <alignment/>
    </xf>
    <xf numFmtId="170" fontId="12" fillId="0" borderId="0" xfId="60" applyNumberFormat="1" applyFont="1" applyBorder="1" applyAlignment="1">
      <alignment/>
    </xf>
    <xf numFmtId="167" fontId="7" fillId="0" borderId="0" xfId="42" applyFont="1" applyAlignment="1">
      <alignment/>
    </xf>
    <xf numFmtId="167" fontId="6" fillId="0" borderId="0" xfId="42" applyFont="1" applyAlignment="1">
      <alignment/>
    </xf>
    <xf numFmtId="167" fontId="7" fillId="0" borderId="0" xfId="42" applyFont="1" applyFill="1" applyAlignment="1">
      <alignment/>
    </xf>
    <xf numFmtId="167" fontId="7" fillId="0" borderId="0" xfId="42" applyFont="1" applyBorder="1" applyAlignment="1">
      <alignment/>
    </xf>
    <xf numFmtId="167" fontId="8" fillId="0" borderId="0" xfId="42" applyFont="1" applyFill="1" applyBorder="1" applyAlignment="1">
      <alignment/>
    </xf>
    <xf numFmtId="170" fontId="56" fillId="0" borderId="39" xfId="60" applyNumberFormat="1" applyFont="1" applyFill="1" applyBorder="1" applyAlignment="1">
      <alignment horizontal="right"/>
    </xf>
    <xf numFmtId="172" fontId="7" fillId="0" borderId="0" xfId="42" applyNumberFormat="1" applyFont="1" applyAlignment="1">
      <alignment/>
    </xf>
    <xf numFmtId="201" fontId="7" fillId="0" borderId="0" xfId="42" applyNumberFormat="1" applyFont="1" applyAlignment="1">
      <alignment/>
    </xf>
    <xf numFmtId="167" fontId="7" fillId="0" borderId="0" xfId="42" applyNumberFormat="1" applyFont="1" applyAlignment="1">
      <alignment/>
    </xf>
    <xf numFmtId="14" fontId="7" fillId="0" borderId="0" xfId="0" applyNumberFormat="1" applyFont="1" applyFill="1" applyAlignment="1">
      <alignment/>
    </xf>
    <xf numFmtId="1" fontId="7" fillId="0" borderId="0" xfId="42" applyNumberFormat="1" applyFont="1" applyFill="1" applyBorder="1" applyAlignment="1">
      <alignment/>
    </xf>
    <xf numFmtId="170" fontId="12" fillId="0" borderId="13" xfId="60" applyNumberFormat="1" applyFont="1" applyFill="1" applyBorder="1" applyAlignment="1">
      <alignment/>
    </xf>
    <xf numFmtId="170" fontId="12" fillId="0" borderId="14" xfId="60" applyNumberFormat="1" applyFont="1" applyFill="1" applyBorder="1" applyAlignment="1">
      <alignment/>
    </xf>
    <xf numFmtId="168" fontId="7" fillId="0" borderId="0" xfId="42" applyNumberFormat="1" applyFont="1" applyFill="1" applyAlignment="1">
      <alignment/>
    </xf>
    <xf numFmtId="167" fontId="7" fillId="0" borderId="0" xfId="42" applyNumberFormat="1" applyFont="1" applyFill="1" applyAlignment="1">
      <alignment/>
    </xf>
    <xf numFmtId="170" fontId="7" fillId="0" borderId="0" xfId="60" applyNumberFormat="1" applyFont="1" applyFill="1" applyAlignment="1">
      <alignment/>
    </xf>
    <xf numFmtId="169" fontId="7" fillId="0" borderId="0" xfId="0" applyNumberFormat="1" applyFont="1" applyFill="1" applyAlignment="1">
      <alignment/>
    </xf>
    <xf numFmtId="0" fontId="7" fillId="0" borderId="0" xfId="0" applyFont="1" applyFill="1" applyBorder="1" applyAlignment="1">
      <alignment/>
    </xf>
    <xf numFmtId="173" fontId="7" fillId="0" borderId="0" xfId="42" applyNumberFormat="1" applyFont="1" applyFill="1" applyAlignment="1">
      <alignment/>
    </xf>
    <xf numFmtId="170" fontId="12" fillId="0" borderId="21" xfId="60" applyNumberFormat="1" applyFont="1" applyFill="1" applyBorder="1" applyAlignment="1">
      <alignment/>
    </xf>
    <xf numFmtId="170" fontId="12" fillId="0" borderId="22" xfId="60" applyNumberFormat="1" applyFont="1" applyFill="1" applyBorder="1" applyAlignment="1">
      <alignment/>
    </xf>
    <xf numFmtId="168" fontId="12" fillId="0" borderId="25" xfId="0" applyNumberFormat="1" applyFont="1" applyFill="1" applyBorder="1" applyAlignment="1">
      <alignment/>
    </xf>
    <xf numFmtId="168" fontId="56" fillId="0" borderId="40" xfId="0" applyNumberFormat="1" applyFont="1" applyFill="1" applyBorder="1" applyAlignment="1">
      <alignment/>
    </xf>
    <xf numFmtId="179" fontId="7" fillId="0" borderId="0" xfId="60" applyNumberFormat="1" applyFont="1" applyFill="1" applyAlignment="1">
      <alignment/>
    </xf>
    <xf numFmtId="168" fontId="12" fillId="0" borderId="27" xfId="0" applyNumberFormat="1" applyFont="1" applyFill="1" applyBorder="1" applyAlignment="1">
      <alignment/>
    </xf>
    <xf numFmtId="15" fontId="12" fillId="0" borderId="27" xfId="0" applyNumberFormat="1" applyFont="1" applyFill="1" applyBorder="1" applyAlignment="1" quotePrefix="1">
      <alignment horizontal="left"/>
    </xf>
    <xf numFmtId="1" fontId="7" fillId="0" borderId="27" xfId="42" applyNumberFormat="1" applyFont="1" applyFill="1" applyBorder="1" applyAlignment="1">
      <alignment/>
    </xf>
    <xf numFmtId="170" fontId="56" fillId="0" borderId="38" xfId="60" applyNumberFormat="1" applyFont="1" applyFill="1" applyBorder="1" applyAlignment="1">
      <alignment horizontal="right"/>
    </xf>
    <xf numFmtId="15" fontId="12" fillId="0" borderId="21" xfId="0" applyNumberFormat="1" applyFont="1" applyFill="1" applyBorder="1" applyAlignment="1" quotePrefix="1">
      <alignment horizontal="left"/>
    </xf>
    <xf numFmtId="182" fontId="7" fillId="0" borderId="0" xfId="60" applyNumberFormat="1" applyFont="1" applyFill="1" applyAlignment="1">
      <alignment/>
    </xf>
    <xf numFmtId="168" fontId="7" fillId="0" borderId="41" xfId="0" applyNumberFormat="1" applyFont="1" applyBorder="1" applyAlignment="1">
      <alignment horizontal="center"/>
    </xf>
    <xf numFmtId="168" fontId="11" fillId="0" borderId="10" xfId="0" applyNumberFormat="1" applyFont="1" applyBorder="1" applyAlignment="1">
      <alignment horizontal="center" wrapText="1"/>
    </xf>
    <xf numFmtId="168" fontId="11" fillId="0" borderId="13" xfId="0" applyNumberFormat="1" applyFont="1" applyBorder="1" applyAlignment="1">
      <alignment horizontal="center" wrapText="1"/>
    </xf>
    <xf numFmtId="168" fontId="11" fillId="0" borderId="16" xfId="0" applyNumberFormat="1" applyFont="1" applyBorder="1" applyAlignment="1">
      <alignment horizontal="center" wrapText="1"/>
    </xf>
    <xf numFmtId="168" fontId="55" fillId="0" borderId="10" xfId="0" applyNumberFormat="1" applyFont="1" applyBorder="1" applyAlignment="1">
      <alignment horizontal="center" wrapText="1"/>
    </xf>
    <xf numFmtId="168" fontId="55" fillId="0" borderId="13" xfId="0" applyNumberFormat="1" applyFont="1" applyBorder="1" applyAlignment="1">
      <alignment horizontal="center" wrapText="1"/>
    </xf>
    <xf numFmtId="168" fontId="55" fillId="0" borderId="16" xfId="0" applyNumberFormat="1"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175</xdr:row>
      <xdr:rowOff>9525</xdr:rowOff>
    </xdr:from>
    <xdr:ext cx="4171950" cy="628650"/>
    <xdr:sp>
      <xdr:nvSpPr>
        <xdr:cNvPr id="1" name="Rectangle 5"/>
        <xdr:cNvSpPr>
          <a:spLocks/>
        </xdr:cNvSpPr>
      </xdr:nvSpPr>
      <xdr:spPr>
        <a:xfrm>
          <a:off x="2266950" y="29994225"/>
          <a:ext cx="4171950" cy="628650"/>
        </a:xfrm>
        <a:prstGeom prst="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solidFill>
                <a:srgbClr val="C0C0C0"/>
              </a:solidFill>
            </a:rPr>
            <a:t>The figures have been recalculated from q/e 31/12/12 onwards, following the re-basing of the Index to 100 on 30/09/12.  However, the previously published figures up to q/e 30/09/13, based on the Old Index, are to be used for official purposes
</a:t>
          </a:r>
        </a:p>
      </xdr:txBody>
    </xdr:sp>
    <xdr:clientData/>
  </xdr:oneCellAnchor>
  <xdr:oneCellAnchor>
    <xdr:from>
      <xdr:col>13</xdr:col>
      <xdr:colOff>9525</xdr:colOff>
      <xdr:row>175</xdr:row>
      <xdr:rowOff>9525</xdr:rowOff>
    </xdr:from>
    <xdr:ext cx="2457450" cy="628650"/>
    <xdr:sp>
      <xdr:nvSpPr>
        <xdr:cNvPr id="2" name="Rectangle 6"/>
        <xdr:cNvSpPr>
          <a:spLocks/>
        </xdr:cNvSpPr>
      </xdr:nvSpPr>
      <xdr:spPr>
        <a:xfrm>
          <a:off x="6638925" y="29994225"/>
          <a:ext cx="2457450" cy="628650"/>
        </a:xfrm>
        <a:prstGeom prst="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solidFill>
                <a:srgbClr val="C0C0C0"/>
              </a:solidFill>
            </a:rPr>
            <a:t>Data collected for comparison  only - old Index used for official purposes until 30/09/13</a:t>
          </a:r>
          <a:r>
            <a:rPr lang="en-US" cap="none" sz="1200" b="1" i="0" u="none" baseline="0">
              <a:solidFill>
                <a:srgbClr val="C0C0C0"/>
              </a:solidFill>
            </a:rPr>
            <a:t>
</a:t>
          </a:r>
          <a:r>
            <a:rPr lang="en-US" cap="none" sz="1200" b="1" i="0" u="none" baseline="0">
              <a:solidFill>
                <a:srgbClr val="C0C0C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28"/>
  <sheetViews>
    <sheetView showGridLines="0" tabSelected="1" zoomScalePageLayoutView="0" workbookViewId="0" topLeftCell="A1">
      <pane ySplit="7" topLeftCell="A209" activePane="bottomLeft" state="frozen"/>
      <selection pane="topLeft" activeCell="A1" sqref="A1"/>
      <selection pane="bottomLeft" activeCell="F224" sqref="F224"/>
    </sheetView>
  </sheetViews>
  <sheetFormatPr defaultColWidth="9.140625" defaultRowHeight="13.5"/>
  <cols>
    <col min="1" max="2" width="9.140625" style="5" customWidth="1"/>
    <col min="3" max="3" width="15.57421875" style="10" customWidth="1"/>
    <col min="4" max="4" width="12.00390625" style="2" customWidth="1"/>
    <col min="5" max="5" width="12.28125" style="2" customWidth="1"/>
    <col min="6" max="6" width="13.140625" style="2" customWidth="1"/>
    <col min="7" max="7" width="13.140625" style="3" customWidth="1"/>
    <col min="8" max="8" width="12.140625" style="2" customWidth="1"/>
    <col min="9" max="9" width="2.8515625" style="4" customWidth="1"/>
    <col min="10" max="11" width="12.00390625" style="2" hidden="1" customWidth="1"/>
    <col min="12" max="12" width="13.140625" style="2" hidden="1" customWidth="1"/>
    <col min="13" max="13" width="2.00390625" style="2" hidden="1" customWidth="1"/>
    <col min="14" max="15" width="12.00390625" style="92" customWidth="1"/>
    <col min="16" max="16" width="13.140625" style="92" customWidth="1"/>
    <col min="17" max="17" width="20.421875" style="5" bestFit="1" customWidth="1"/>
    <col min="18" max="18" width="19.57421875" style="5" bestFit="1" customWidth="1"/>
    <col min="19" max="19" width="18.7109375" style="5" bestFit="1" customWidth="1"/>
    <col min="20" max="20" width="9.140625" style="131" customWidth="1"/>
    <col min="21" max="21" width="17.8515625" style="131" bestFit="1" customWidth="1"/>
    <col min="22" max="16384" width="9.140625" style="5" customWidth="1"/>
  </cols>
  <sheetData>
    <row r="1" ht="12.75">
      <c r="C1" s="1" t="s">
        <v>0</v>
      </c>
    </row>
    <row r="2" spans="3:16" ht="12.75">
      <c r="C2" s="6" t="s">
        <v>1</v>
      </c>
      <c r="D2" s="7"/>
      <c r="E2" s="7"/>
      <c r="F2" s="7"/>
      <c r="G2" s="8"/>
      <c r="H2" s="7"/>
      <c r="I2" s="9"/>
      <c r="J2" s="7"/>
      <c r="K2" s="7"/>
      <c r="L2" s="7"/>
      <c r="M2" s="7"/>
      <c r="N2" s="93"/>
      <c r="O2" s="93"/>
      <c r="P2" s="93"/>
    </row>
    <row r="3" spans="3:16" ht="12.75">
      <c r="C3" s="6"/>
      <c r="D3" s="7"/>
      <c r="E3" s="7"/>
      <c r="F3" s="7"/>
      <c r="G3" s="8"/>
      <c r="H3" s="7"/>
      <c r="I3" s="9"/>
      <c r="J3" s="7"/>
      <c r="K3" s="7"/>
      <c r="L3" s="7"/>
      <c r="M3" s="7"/>
      <c r="N3" s="93"/>
      <c r="O3" s="93"/>
      <c r="P3" s="93"/>
    </row>
    <row r="4" spans="7:8" ht="13.5" thickBot="1">
      <c r="G4" s="161" t="s">
        <v>74</v>
      </c>
      <c r="H4" s="161"/>
    </row>
    <row r="5" spans="3:16" ht="12.75">
      <c r="C5" s="11" t="s">
        <v>2</v>
      </c>
      <c r="D5" s="12" t="s">
        <v>3</v>
      </c>
      <c r="E5" s="12" t="s">
        <v>4</v>
      </c>
      <c r="F5" s="13" t="s">
        <v>5</v>
      </c>
      <c r="G5" s="75" t="s">
        <v>3</v>
      </c>
      <c r="H5" s="76" t="s">
        <v>4</v>
      </c>
      <c r="I5" s="14"/>
      <c r="J5" s="162" t="s">
        <v>68</v>
      </c>
      <c r="K5" s="12" t="s">
        <v>4</v>
      </c>
      <c r="L5" s="15" t="s">
        <v>5</v>
      </c>
      <c r="M5" s="13"/>
      <c r="N5" s="165" t="s">
        <v>76</v>
      </c>
      <c r="O5" s="94" t="s">
        <v>4</v>
      </c>
      <c r="P5" s="115" t="s">
        <v>5</v>
      </c>
    </row>
    <row r="6" spans="3:16" ht="12.75">
      <c r="C6" s="16"/>
      <c r="D6" s="17"/>
      <c r="E6" s="17" t="s">
        <v>6</v>
      </c>
      <c r="F6" s="18" t="s">
        <v>6</v>
      </c>
      <c r="G6" s="77" t="s">
        <v>73</v>
      </c>
      <c r="H6" s="78" t="s">
        <v>6</v>
      </c>
      <c r="I6" s="14"/>
      <c r="J6" s="163"/>
      <c r="K6" s="17" t="s">
        <v>6</v>
      </c>
      <c r="L6" s="19" t="s">
        <v>6</v>
      </c>
      <c r="M6" s="18"/>
      <c r="N6" s="166"/>
      <c r="O6" s="95" t="s">
        <v>6</v>
      </c>
      <c r="P6" s="116" t="s">
        <v>6</v>
      </c>
    </row>
    <row r="7" spans="3:16" ht="13.5" thickBot="1">
      <c r="C7" s="20"/>
      <c r="D7" s="21"/>
      <c r="E7" s="21" t="s">
        <v>7</v>
      </c>
      <c r="F7" s="22" t="s">
        <v>7</v>
      </c>
      <c r="G7" s="79" t="s">
        <v>72</v>
      </c>
      <c r="H7" s="80" t="s">
        <v>7</v>
      </c>
      <c r="I7" s="14"/>
      <c r="J7" s="164"/>
      <c r="K7" s="21" t="s">
        <v>7</v>
      </c>
      <c r="L7" s="23" t="s">
        <v>7</v>
      </c>
      <c r="M7" s="22"/>
      <c r="N7" s="167"/>
      <c r="O7" s="96" t="s">
        <v>7</v>
      </c>
      <c r="P7" s="117" t="s">
        <v>7</v>
      </c>
    </row>
    <row r="8" spans="1:16" ht="13.5">
      <c r="A8" s="67">
        <v>25933</v>
      </c>
      <c r="B8" s="69">
        <f>+YEAR(A8)</f>
        <v>1970</v>
      </c>
      <c r="C8" s="24" t="s">
        <v>8</v>
      </c>
      <c r="D8" s="25">
        <v>100</v>
      </c>
      <c r="E8" s="25"/>
      <c r="F8" s="26"/>
      <c r="G8" s="27">
        <v>100</v>
      </c>
      <c r="H8" s="127"/>
      <c r="I8" s="28"/>
      <c r="J8" s="29"/>
      <c r="K8" s="25"/>
      <c r="L8" s="25"/>
      <c r="M8" s="58"/>
      <c r="N8" s="97"/>
      <c r="O8" s="98"/>
      <c r="P8" s="98"/>
    </row>
    <row r="9" spans="1:16" ht="13.5">
      <c r="A9" s="67">
        <v>26023</v>
      </c>
      <c r="B9" s="69">
        <f aca="true" t="shared" si="0" ref="B9:B72">+YEAR(A9)</f>
        <v>1971</v>
      </c>
      <c r="C9" s="24"/>
      <c r="D9" s="25"/>
      <c r="E9" s="25"/>
      <c r="F9" s="26"/>
      <c r="G9" s="66">
        <f>+G8*(1+(($G$16/$G$8)^(1/COUNT($A$9:$A$16))-1))</f>
        <v>101.37452446864769</v>
      </c>
      <c r="H9" s="128"/>
      <c r="I9" s="28"/>
      <c r="J9" s="29"/>
      <c r="K9" s="25"/>
      <c r="L9" s="25"/>
      <c r="M9" s="58"/>
      <c r="N9" s="97"/>
      <c r="O9" s="98"/>
      <c r="P9" s="98"/>
    </row>
    <row r="10" spans="1:16" ht="13.5">
      <c r="A10" s="67">
        <v>26114</v>
      </c>
      <c r="B10" s="69">
        <f t="shared" si="0"/>
        <v>1971</v>
      </c>
      <c r="C10" s="24"/>
      <c r="D10" s="25"/>
      <c r="E10" s="25"/>
      <c r="F10" s="26"/>
      <c r="G10" s="66">
        <f aca="true" t="shared" si="1" ref="G10:G15">+G9*(1+(($G$16/$G$8)^(1/COUNT($A$9:$A$16))-1))</f>
        <v>102.7679421124445</v>
      </c>
      <c r="H10" s="128"/>
      <c r="I10" s="28"/>
      <c r="J10" s="29"/>
      <c r="K10" s="25"/>
      <c r="L10" s="25"/>
      <c r="M10" s="58"/>
      <c r="N10" s="97"/>
      <c r="O10" s="98"/>
      <c r="P10" s="98"/>
    </row>
    <row r="11" spans="1:16" ht="13.5">
      <c r="A11" s="67">
        <v>26206</v>
      </c>
      <c r="B11" s="69">
        <f t="shared" si="0"/>
        <v>1971</v>
      </c>
      <c r="C11" s="24"/>
      <c r="D11" s="25"/>
      <c r="E11" s="25"/>
      <c r="F11" s="26"/>
      <c r="G11" s="66">
        <f t="shared" si="1"/>
        <v>104.18051262270575</v>
      </c>
      <c r="H11" s="128"/>
      <c r="I11" s="28"/>
      <c r="J11" s="29"/>
      <c r="K11" s="25"/>
      <c r="L11" s="25"/>
      <c r="M11" s="58"/>
      <c r="N11" s="97"/>
      <c r="O11" s="98"/>
      <c r="P11" s="98"/>
    </row>
    <row r="12" spans="1:17" ht="13.5">
      <c r="A12" s="67">
        <v>26298</v>
      </c>
      <c r="B12" s="69">
        <f t="shared" si="0"/>
        <v>1971</v>
      </c>
      <c r="C12" s="24"/>
      <c r="D12" s="25"/>
      <c r="E12" s="25"/>
      <c r="F12" s="26"/>
      <c r="G12" s="66">
        <f t="shared" si="1"/>
        <v>105.61249926026744</v>
      </c>
      <c r="H12" s="128"/>
      <c r="I12" s="28"/>
      <c r="J12" s="29"/>
      <c r="K12" s="25"/>
      <c r="L12" s="25"/>
      <c r="M12" s="58"/>
      <c r="N12" s="97"/>
      <c r="O12" s="98"/>
      <c r="P12" s="98"/>
      <c r="Q12" s="60"/>
    </row>
    <row r="13" spans="1:17" ht="13.5">
      <c r="A13" s="67">
        <v>26389</v>
      </c>
      <c r="B13" s="69">
        <f t="shared" si="0"/>
        <v>1972</v>
      </c>
      <c r="C13" s="24"/>
      <c r="D13" s="25"/>
      <c r="E13" s="25"/>
      <c r="F13" s="26"/>
      <c r="G13" s="66">
        <f t="shared" si="1"/>
        <v>107.06416890455019</v>
      </c>
      <c r="H13" s="128"/>
      <c r="I13" s="28"/>
      <c r="J13" s="29"/>
      <c r="K13" s="25"/>
      <c r="L13" s="25"/>
      <c r="M13" s="58"/>
      <c r="N13" s="97"/>
      <c r="O13" s="98"/>
      <c r="P13" s="98"/>
      <c r="Q13" s="60"/>
    </row>
    <row r="14" spans="1:17" ht="13.5">
      <c r="A14" s="67">
        <v>26480</v>
      </c>
      <c r="B14" s="69">
        <f t="shared" si="0"/>
        <v>1972</v>
      </c>
      <c r="C14" s="24"/>
      <c r="D14" s="25"/>
      <c r="E14" s="25"/>
      <c r="F14" s="26"/>
      <c r="G14" s="66">
        <f t="shared" si="1"/>
        <v>108.53579210329752</v>
      </c>
      <c r="H14" s="128"/>
      <c r="I14" s="28"/>
      <c r="J14" s="29"/>
      <c r="K14" s="25"/>
      <c r="L14" s="25"/>
      <c r="M14" s="58"/>
      <c r="N14" s="97"/>
      <c r="O14" s="98"/>
      <c r="P14" s="98"/>
      <c r="Q14" s="60"/>
    </row>
    <row r="15" spans="1:17" ht="13.5">
      <c r="A15" s="67">
        <v>26572</v>
      </c>
      <c r="B15" s="69">
        <f t="shared" si="0"/>
        <v>1972</v>
      </c>
      <c r="C15" s="24"/>
      <c r="D15" s="25"/>
      <c r="E15" s="25"/>
      <c r="F15" s="26"/>
      <c r="G15" s="66">
        <f t="shared" si="1"/>
        <v>110.02764312299794</v>
      </c>
      <c r="H15" s="128"/>
      <c r="I15" s="28"/>
      <c r="J15" s="29"/>
      <c r="K15" s="25"/>
      <c r="L15" s="25"/>
      <c r="M15" s="58"/>
      <c r="N15" s="97"/>
      <c r="O15" s="98"/>
      <c r="P15" s="98"/>
      <c r="Q15" s="60"/>
    </row>
    <row r="16" spans="1:17" ht="13.5">
      <c r="A16" s="67">
        <v>26664</v>
      </c>
      <c r="B16" s="69">
        <f t="shared" si="0"/>
        <v>1972</v>
      </c>
      <c r="C16" s="24" t="s">
        <v>9</v>
      </c>
      <c r="D16" s="25">
        <v>111.54</v>
      </c>
      <c r="E16" s="25">
        <v>11.54</v>
      </c>
      <c r="F16" s="26"/>
      <c r="G16" s="66">
        <v>111.54</v>
      </c>
      <c r="H16" s="128">
        <v>0.11540000000000006</v>
      </c>
      <c r="I16" s="28"/>
      <c r="J16" s="29"/>
      <c r="K16" s="25"/>
      <c r="L16" s="25"/>
      <c r="M16" s="58"/>
      <c r="N16" s="97"/>
      <c r="O16" s="98"/>
      <c r="P16" s="98"/>
      <c r="Q16" s="60"/>
    </row>
    <row r="17" spans="1:17" ht="13.5">
      <c r="A17" s="67">
        <v>26754</v>
      </c>
      <c r="B17" s="69">
        <f t="shared" si="0"/>
        <v>1973</v>
      </c>
      <c r="C17" s="24"/>
      <c r="D17" s="25"/>
      <c r="E17" s="25"/>
      <c r="F17" s="26"/>
      <c r="G17" s="66">
        <f>+G16*(1+((G20/G16)^(1/COUNT(A17:A20))-1))</f>
        <v>118.54878095427934</v>
      </c>
      <c r="H17" s="128"/>
      <c r="I17" s="28"/>
      <c r="J17" s="29"/>
      <c r="K17" s="25"/>
      <c r="L17" s="25"/>
      <c r="M17" s="58"/>
      <c r="N17" s="97"/>
      <c r="O17" s="98"/>
      <c r="P17" s="98"/>
      <c r="Q17" s="60"/>
    </row>
    <row r="18" spans="1:17" ht="13.5">
      <c r="A18" s="67">
        <v>26845</v>
      </c>
      <c r="B18" s="69">
        <f t="shared" si="0"/>
        <v>1973</v>
      </c>
      <c r="C18" s="24"/>
      <c r="D18" s="25"/>
      <c r="E18" s="25"/>
      <c r="F18" s="26"/>
      <c r="G18" s="66">
        <f>+G17*(1+((G20/G16)^(1/COUNT(A17:A20))-1))</f>
        <v>125.99796903125069</v>
      </c>
      <c r="H18" s="128"/>
      <c r="I18" s="28"/>
      <c r="J18" s="29"/>
      <c r="K18" s="25"/>
      <c r="L18" s="25"/>
      <c r="M18" s="58"/>
      <c r="N18" s="97"/>
      <c r="O18" s="98"/>
      <c r="P18" s="98"/>
      <c r="Q18" s="60"/>
    </row>
    <row r="19" spans="1:17" ht="13.5">
      <c r="A19" s="67">
        <v>26937</v>
      </c>
      <c r="B19" s="69">
        <f t="shared" si="0"/>
        <v>1973</v>
      </c>
      <c r="C19" s="24"/>
      <c r="D19" s="25"/>
      <c r="E19" s="25"/>
      <c r="F19" s="26"/>
      <c r="G19" s="66">
        <f>+G18*(1+((G20/G16)^(1/COUNT(A17:A20))-1))</f>
        <v>133.91523786417258</v>
      </c>
      <c r="H19" s="128"/>
      <c r="I19" s="28"/>
      <c r="J19" s="29"/>
      <c r="K19" s="25"/>
      <c r="L19" s="25"/>
      <c r="M19" s="58"/>
      <c r="N19" s="97"/>
      <c r="O19" s="98"/>
      <c r="P19" s="98"/>
      <c r="Q19" s="60"/>
    </row>
    <row r="20" spans="1:17" ht="13.5">
      <c r="A20" s="67">
        <v>27029</v>
      </c>
      <c r="B20" s="69">
        <f t="shared" si="0"/>
        <v>1973</v>
      </c>
      <c r="C20" s="24" t="s">
        <v>10</v>
      </c>
      <c r="D20" s="25">
        <v>142.33</v>
      </c>
      <c r="E20" s="25">
        <v>27.6</v>
      </c>
      <c r="F20" s="26"/>
      <c r="G20" s="66">
        <v>142.33</v>
      </c>
      <c r="H20" s="128">
        <v>0.2760444683521607</v>
      </c>
      <c r="I20" s="28"/>
      <c r="J20" s="29"/>
      <c r="K20" s="25"/>
      <c r="L20" s="25"/>
      <c r="M20" s="58"/>
      <c r="N20" s="97"/>
      <c r="O20" s="98"/>
      <c r="P20" s="98"/>
      <c r="Q20" s="60"/>
    </row>
    <row r="21" spans="1:17" ht="13.5">
      <c r="A21" s="67">
        <v>27119</v>
      </c>
      <c r="B21" s="69">
        <f t="shared" si="0"/>
        <v>1974</v>
      </c>
      <c r="C21" s="24"/>
      <c r="D21" s="25"/>
      <c r="E21" s="25"/>
      <c r="F21" s="26"/>
      <c r="G21" s="66">
        <f>+G20*(1+((G24/G20)^(1/COUNT(A21:A24))-1))</f>
        <v>148.061863115184</v>
      </c>
      <c r="H21" s="128"/>
      <c r="I21" s="28"/>
      <c r="J21" s="29"/>
      <c r="K21" s="25"/>
      <c r="L21" s="25"/>
      <c r="M21" s="58"/>
      <c r="N21" s="97"/>
      <c r="O21" s="98"/>
      <c r="P21" s="98"/>
      <c r="Q21" s="60"/>
    </row>
    <row r="22" spans="1:17" ht="13.5">
      <c r="A22" s="67">
        <v>27210</v>
      </c>
      <c r="B22" s="69">
        <f t="shared" si="0"/>
        <v>1974</v>
      </c>
      <c r="C22" s="24"/>
      <c r="D22" s="25"/>
      <c r="E22" s="25"/>
      <c r="F22" s="26"/>
      <c r="G22" s="66">
        <f>+G21*(1+((G24/G20)^(1/COUNT(A21:A24))-1))</f>
        <v>154.02455778219266</v>
      </c>
      <c r="H22" s="128"/>
      <c r="I22" s="28"/>
      <c r="J22" s="29"/>
      <c r="K22" s="25"/>
      <c r="L22" s="25"/>
      <c r="M22" s="58"/>
      <c r="N22" s="97"/>
      <c r="O22" s="98"/>
      <c r="P22" s="98"/>
      <c r="Q22" s="60"/>
    </row>
    <row r="23" spans="1:17" ht="13.5">
      <c r="A23" s="67">
        <v>27302</v>
      </c>
      <c r="B23" s="69">
        <f t="shared" si="0"/>
        <v>1974</v>
      </c>
      <c r="C23" s="24"/>
      <c r="D23" s="25"/>
      <c r="E23" s="25"/>
      <c r="F23" s="26"/>
      <c r="G23" s="66">
        <f>+G22*(1+((G24/G20)^(1/COUNT(A21:A24))-1))</f>
        <v>160.22737996714505</v>
      </c>
      <c r="H23" s="128"/>
      <c r="I23" s="28"/>
      <c r="J23" s="29"/>
      <c r="K23" s="25"/>
      <c r="L23" s="25"/>
      <c r="M23" s="58"/>
      <c r="N23" s="97"/>
      <c r="O23" s="98"/>
      <c r="P23" s="98"/>
      <c r="Q23" s="60"/>
    </row>
    <row r="24" spans="1:17" ht="13.5">
      <c r="A24" s="67">
        <v>27394</v>
      </c>
      <c r="B24" s="69">
        <f t="shared" si="0"/>
        <v>1974</v>
      </c>
      <c r="C24" s="24" t="s">
        <v>11</v>
      </c>
      <c r="D24" s="25">
        <v>166.68</v>
      </c>
      <c r="E24" s="25">
        <v>17.11</v>
      </c>
      <c r="F24" s="26"/>
      <c r="G24" s="66">
        <v>166.68</v>
      </c>
      <c r="H24" s="128">
        <v>0.17108128995995217</v>
      </c>
      <c r="I24" s="28"/>
      <c r="J24" s="29"/>
      <c r="K24" s="25"/>
      <c r="L24" s="25"/>
      <c r="M24" s="58"/>
      <c r="N24" s="97"/>
      <c r="O24" s="98"/>
      <c r="P24" s="98"/>
      <c r="Q24" s="60"/>
    </row>
    <row r="25" spans="1:17" ht="13.5">
      <c r="A25" s="67">
        <v>27484</v>
      </c>
      <c r="B25" s="69">
        <f t="shared" si="0"/>
        <v>1975</v>
      </c>
      <c r="C25" s="24"/>
      <c r="D25" s="25"/>
      <c r="E25" s="25"/>
      <c r="F25" s="26"/>
      <c r="G25" s="66">
        <f>+G24*(1+((G28/G24)^(1/COUNT(A25:A28))-1))</f>
        <v>173.4111668150309</v>
      </c>
      <c r="H25" s="128"/>
      <c r="I25" s="28"/>
      <c r="J25" s="29"/>
      <c r="K25" s="25"/>
      <c r="L25" s="25"/>
      <c r="M25" s="58"/>
      <c r="N25" s="97"/>
      <c r="O25" s="98"/>
      <c r="P25" s="98"/>
      <c r="Q25" s="60"/>
    </row>
    <row r="26" spans="1:17" ht="13.5">
      <c r="A26" s="67">
        <v>27575</v>
      </c>
      <c r="B26" s="69">
        <f t="shared" si="0"/>
        <v>1975</v>
      </c>
      <c r="C26" s="24"/>
      <c r="D26" s="25"/>
      <c r="E26" s="25"/>
      <c r="F26" s="26"/>
      <c r="G26" s="66">
        <f>+G25*(1+((G28/G24)^(1/COUNT(A25:A28))-1))</f>
        <v>180.41416352382095</v>
      </c>
      <c r="H26" s="128"/>
      <c r="I26" s="28"/>
      <c r="J26" s="29"/>
      <c r="K26" s="25"/>
      <c r="L26" s="25"/>
      <c r="M26" s="58"/>
      <c r="N26" s="97"/>
      <c r="O26" s="98"/>
      <c r="P26" s="98"/>
      <c r="Q26" s="60"/>
    </row>
    <row r="27" spans="1:17" ht="13.5">
      <c r="A27" s="67">
        <v>27667</v>
      </c>
      <c r="B27" s="69">
        <f t="shared" si="0"/>
        <v>1975</v>
      </c>
      <c r="C27" s="24"/>
      <c r="D27" s="25"/>
      <c r="E27" s="25"/>
      <c r="F27" s="26"/>
      <c r="G27" s="66">
        <f>+G26*(1+((G28/G24)^(1/COUNT(A25:A28))-1))</f>
        <v>187.69996764233008</v>
      </c>
      <c r="H27" s="128"/>
      <c r="I27" s="28"/>
      <c r="J27" s="29"/>
      <c r="K27" s="25"/>
      <c r="L27" s="25"/>
      <c r="M27" s="58"/>
      <c r="N27" s="97"/>
      <c r="O27" s="98"/>
      <c r="P27" s="98"/>
      <c r="Q27" s="60"/>
    </row>
    <row r="28" spans="1:17" ht="13.5">
      <c r="A28" s="67">
        <v>27759</v>
      </c>
      <c r="B28" s="69">
        <f t="shared" si="0"/>
        <v>1975</v>
      </c>
      <c r="C28" s="24" t="s">
        <v>12</v>
      </c>
      <c r="D28" s="25">
        <v>195.28</v>
      </c>
      <c r="E28" s="25">
        <v>17.16</v>
      </c>
      <c r="F28" s="26"/>
      <c r="G28" s="66">
        <v>195.28</v>
      </c>
      <c r="H28" s="128">
        <v>0.1715862730981521</v>
      </c>
      <c r="I28" s="28"/>
      <c r="J28" s="29"/>
      <c r="K28" s="25"/>
      <c r="L28" s="25"/>
      <c r="M28" s="58"/>
      <c r="N28" s="97"/>
      <c r="O28" s="98"/>
      <c r="P28" s="98"/>
      <c r="Q28" s="60"/>
    </row>
    <row r="29" spans="1:17" ht="13.5">
      <c r="A29" s="67">
        <v>27850</v>
      </c>
      <c r="B29" s="69">
        <f t="shared" si="0"/>
        <v>1976</v>
      </c>
      <c r="C29" s="24"/>
      <c r="D29" s="25"/>
      <c r="E29" s="25"/>
      <c r="F29" s="26"/>
      <c r="G29" s="66">
        <f>+G28*(1+((G32/G28)^(1/COUNT(A29:A32))-1))</f>
        <v>203.0289461712052</v>
      </c>
      <c r="H29" s="128"/>
      <c r="I29" s="28"/>
      <c r="J29" s="29"/>
      <c r="K29" s="25"/>
      <c r="L29" s="25"/>
      <c r="M29" s="58"/>
      <c r="N29" s="97"/>
      <c r="O29" s="98"/>
      <c r="P29" s="98"/>
      <c r="Q29" s="60"/>
    </row>
    <row r="30" spans="1:17" ht="13.5">
      <c r="A30" s="67">
        <v>27941</v>
      </c>
      <c r="B30" s="69">
        <f t="shared" si="0"/>
        <v>1976</v>
      </c>
      <c r="C30" s="24"/>
      <c r="D30" s="25"/>
      <c r="E30" s="25"/>
      <c r="F30" s="26"/>
      <c r="G30" s="66">
        <f>+G29*(1+((G32/G28)^(1/COUNT(A29:A32))-1))</f>
        <v>211.08537988216992</v>
      </c>
      <c r="H30" s="128"/>
      <c r="I30" s="28"/>
      <c r="J30" s="29"/>
      <c r="K30" s="25"/>
      <c r="L30" s="25"/>
      <c r="M30" s="58"/>
      <c r="N30" s="97"/>
      <c r="O30" s="98"/>
      <c r="P30" s="98"/>
      <c r="Q30" s="60"/>
    </row>
    <row r="31" spans="1:17" ht="13.5">
      <c r="A31" s="67">
        <v>28033</v>
      </c>
      <c r="B31" s="69">
        <f t="shared" si="0"/>
        <v>1976</v>
      </c>
      <c r="C31" s="24"/>
      <c r="D31" s="25"/>
      <c r="E31" s="25"/>
      <c r="F31" s="26"/>
      <c r="G31" s="66">
        <f>+G30*(1+((G32/G28)^(1/COUNT(A29:A32))-1))</f>
        <v>219.46150260971672</v>
      </c>
      <c r="H31" s="128"/>
      <c r="I31" s="28"/>
      <c r="J31" s="29"/>
      <c r="K31" s="25"/>
      <c r="L31" s="25"/>
      <c r="M31" s="58"/>
      <c r="N31" s="97"/>
      <c r="O31" s="98"/>
      <c r="P31" s="98"/>
      <c r="Q31" s="60"/>
    </row>
    <row r="32" spans="1:17" ht="13.5">
      <c r="A32" s="67">
        <v>28125</v>
      </c>
      <c r="B32" s="69">
        <f t="shared" si="0"/>
        <v>1976</v>
      </c>
      <c r="C32" s="24" t="s">
        <v>13</v>
      </c>
      <c r="D32" s="25">
        <v>228.17</v>
      </c>
      <c r="E32" s="25">
        <v>16.84</v>
      </c>
      <c r="F32" s="26"/>
      <c r="G32" s="66">
        <v>228.17</v>
      </c>
      <c r="H32" s="128">
        <v>0.1684248258910282</v>
      </c>
      <c r="I32" s="28"/>
      <c r="J32" s="29"/>
      <c r="K32" s="25"/>
      <c r="L32" s="25"/>
      <c r="M32" s="58"/>
      <c r="N32" s="97"/>
      <c r="O32" s="98"/>
      <c r="P32" s="98"/>
      <c r="Q32" s="60"/>
    </row>
    <row r="33" spans="1:17" ht="13.5">
      <c r="A33" s="67">
        <v>28215</v>
      </c>
      <c r="B33" s="69">
        <f t="shared" si="0"/>
        <v>1977</v>
      </c>
      <c r="C33" s="24"/>
      <c r="D33" s="25"/>
      <c r="E33" s="25"/>
      <c r="F33" s="26"/>
      <c r="G33" s="66">
        <f>+G32*(1+((G36/G32)^(1/COUNT(A33:A36))-1))</f>
        <v>236.06337360632168</v>
      </c>
      <c r="H33" s="128"/>
      <c r="I33" s="28"/>
      <c r="J33" s="29"/>
      <c r="K33" s="25"/>
      <c r="L33" s="25"/>
      <c r="M33" s="58"/>
      <c r="N33" s="97"/>
      <c r="O33" s="98"/>
      <c r="P33" s="98"/>
      <c r="Q33" s="60"/>
    </row>
    <row r="34" spans="1:17" ht="13.5">
      <c r="A34" s="67">
        <v>28306</v>
      </c>
      <c r="B34" s="69">
        <f t="shared" si="0"/>
        <v>1977</v>
      </c>
      <c r="C34" s="24"/>
      <c r="D34" s="25"/>
      <c r="E34" s="25"/>
      <c r="F34" s="26"/>
      <c r="G34" s="66">
        <f>+G33*(1+((G36/G32)^(1/COUNT(A33:A36))-1))</f>
        <v>244.22981267650354</v>
      </c>
      <c r="H34" s="128"/>
      <c r="I34" s="28"/>
      <c r="J34" s="29"/>
      <c r="K34" s="25"/>
      <c r="L34" s="25"/>
      <c r="M34" s="58"/>
      <c r="N34" s="97"/>
      <c r="O34" s="98"/>
      <c r="P34" s="98"/>
      <c r="Q34" s="60"/>
    </row>
    <row r="35" spans="1:17" ht="13.5">
      <c r="A35" s="67">
        <v>28398</v>
      </c>
      <c r="B35" s="69">
        <f t="shared" si="0"/>
        <v>1977</v>
      </c>
      <c r="C35" s="24"/>
      <c r="D35" s="25"/>
      <c r="E35" s="25"/>
      <c r="F35" s="26"/>
      <c r="G35" s="66">
        <f>+G34*(1+((G36/G32)^(1/COUNT(A33:A36))-1))</f>
        <v>252.67876370975773</v>
      </c>
      <c r="H35" s="128"/>
      <c r="I35" s="28"/>
      <c r="J35" s="29"/>
      <c r="K35" s="25"/>
      <c r="L35" s="25"/>
      <c r="M35" s="58"/>
      <c r="N35" s="97"/>
      <c r="O35" s="98"/>
      <c r="P35" s="98"/>
      <c r="Q35" s="60"/>
    </row>
    <row r="36" spans="1:17" ht="13.5">
      <c r="A36" s="67">
        <v>28490</v>
      </c>
      <c r="B36" s="69">
        <f t="shared" si="0"/>
        <v>1977</v>
      </c>
      <c r="C36" s="24" t="s">
        <v>14</v>
      </c>
      <c r="D36" s="25">
        <v>261.42</v>
      </c>
      <c r="E36" s="25">
        <v>14.57</v>
      </c>
      <c r="F36" s="26"/>
      <c r="G36" s="66">
        <v>261.42</v>
      </c>
      <c r="H36" s="128">
        <v>0.14572467896743668</v>
      </c>
      <c r="I36" s="28"/>
      <c r="J36" s="29"/>
      <c r="K36" s="25"/>
      <c r="L36" s="25"/>
      <c r="M36" s="58"/>
      <c r="N36" s="97"/>
      <c r="O36" s="98"/>
      <c r="P36" s="98"/>
      <c r="Q36" s="60"/>
    </row>
    <row r="37" spans="1:17" ht="13.5">
      <c r="A37" s="67">
        <v>28580</v>
      </c>
      <c r="B37" s="69">
        <f t="shared" si="0"/>
        <v>1978</v>
      </c>
      <c r="C37" s="24"/>
      <c r="D37" s="25"/>
      <c r="E37" s="25"/>
      <c r="F37" s="26"/>
      <c r="G37" s="66">
        <f>+G36*(1+((G40/G36)^(1/COUNT(A37:A40))-1))</f>
        <v>265.04634434680713</v>
      </c>
      <c r="H37" s="128"/>
      <c r="I37" s="28"/>
      <c r="J37" s="29"/>
      <c r="K37" s="25"/>
      <c r="L37" s="25"/>
      <c r="M37" s="58"/>
      <c r="N37" s="97"/>
      <c r="O37" s="98"/>
      <c r="P37" s="98"/>
      <c r="Q37" s="60"/>
    </row>
    <row r="38" spans="1:17" ht="13.5">
      <c r="A38" s="67">
        <v>28671</v>
      </c>
      <c r="B38" s="69">
        <f t="shared" si="0"/>
        <v>1978</v>
      </c>
      <c r="C38" s="24"/>
      <c r="D38" s="25"/>
      <c r="E38" s="25"/>
      <c r="F38" s="26"/>
      <c r="G38" s="66">
        <f>+G37*(1+((G40/G36)^(1/COUNT(A37:A40))-1))</f>
        <v>268.72299231736764</v>
      </c>
      <c r="H38" s="128"/>
      <c r="I38" s="28"/>
      <c r="J38" s="29"/>
      <c r="K38" s="25"/>
      <c r="L38" s="25"/>
      <c r="M38" s="58"/>
      <c r="N38" s="97"/>
      <c r="O38" s="98"/>
      <c r="P38" s="98"/>
      <c r="Q38" s="60"/>
    </row>
    <row r="39" spans="1:17" ht="13.5">
      <c r="A39" s="67">
        <v>28763</v>
      </c>
      <c r="B39" s="69">
        <f t="shared" si="0"/>
        <v>1978</v>
      </c>
      <c r="C39" s="24"/>
      <c r="D39" s="25"/>
      <c r="E39" s="25"/>
      <c r="F39" s="26"/>
      <c r="G39" s="66">
        <f>+G38*(1+((G40/G36)^(1/COUNT(A37:A40))-1))</f>
        <v>272.4506417093314</v>
      </c>
      <c r="H39" s="128"/>
      <c r="I39" s="28"/>
      <c r="J39" s="29"/>
      <c r="K39" s="25"/>
      <c r="L39" s="25"/>
      <c r="M39" s="58"/>
      <c r="N39" s="97"/>
      <c r="O39" s="98"/>
      <c r="P39" s="98"/>
      <c r="Q39" s="60"/>
    </row>
    <row r="40" spans="1:17" ht="13.5">
      <c r="A40" s="67">
        <v>28855</v>
      </c>
      <c r="B40" s="69">
        <f t="shared" si="0"/>
        <v>1978</v>
      </c>
      <c r="C40" s="24" t="s">
        <v>15</v>
      </c>
      <c r="D40" s="25">
        <v>276.23</v>
      </c>
      <c r="E40" s="25">
        <v>5.67</v>
      </c>
      <c r="F40" s="26"/>
      <c r="G40" s="66">
        <v>276.23</v>
      </c>
      <c r="H40" s="128">
        <v>0.05665213067095096</v>
      </c>
      <c r="I40" s="28"/>
      <c r="J40" s="29"/>
      <c r="K40" s="25"/>
      <c r="L40" s="25"/>
      <c r="M40" s="58"/>
      <c r="N40" s="97"/>
      <c r="O40" s="98"/>
      <c r="P40" s="98"/>
      <c r="Q40" s="60"/>
    </row>
    <row r="41" spans="1:17" ht="13.5">
      <c r="A41" s="67">
        <v>28945</v>
      </c>
      <c r="B41" s="69">
        <f t="shared" si="0"/>
        <v>1979</v>
      </c>
      <c r="C41" s="24"/>
      <c r="D41" s="25"/>
      <c r="E41" s="25"/>
      <c r="F41" s="26"/>
      <c r="G41" s="66">
        <f>+G40*(1+((G44/G40)^(1/COUNT(A41:A44))-1))</f>
        <v>283.28276396129615</v>
      </c>
      <c r="H41" s="128"/>
      <c r="I41" s="28"/>
      <c r="J41" s="29"/>
      <c r="K41" s="25"/>
      <c r="L41" s="25"/>
      <c r="M41" s="58"/>
      <c r="N41" s="97"/>
      <c r="O41" s="98"/>
      <c r="P41" s="98"/>
      <c r="Q41" s="60"/>
    </row>
    <row r="42" spans="1:17" ht="13.5">
      <c r="A42" s="67">
        <v>29036</v>
      </c>
      <c r="B42" s="69">
        <f t="shared" si="0"/>
        <v>1979</v>
      </c>
      <c r="C42" s="24"/>
      <c r="D42" s="25"/>
      <c r="E42" s="25"/>
      <c r="F42" s="26"/>
      <c r="G42" s="66">
        <f>+G41*(1+((G44/G40)^(1/COUNT(A41:A44))-1))</f>
        <v>290.51560061380525</v>
      </c>
      <c r="H42" s="128"/>
      <c r="I42" s="28"/>
      <c r="J42" s="29"/>
      <c r="K42" s="25"/>
      <c r="L42" s="25"/>
      <c r="M42" s="58"/>
      <c r="N42" s="97"/>
      <c r="O42" s="98"/>
      <c r="P42" s="98"/>
      <c r="Q42" s="60"/>
    </row>
    <row r="43" spans="1:17" ht="13.5">
      <c r="A43" s="67">
        <v>29128</v>
      </c>
      <c r="B43" s="69">
        <f t="shared" si="0"/>
        <v>1979</v>
      </c>
      <c r="C43" s="24"/>
      <c r="D43" s="25"/>
      <c r="E43" s="25"/>
      <c r="F43" s="26"/>
      <c r="G43" s="66">
        <f>+G42*(1+((G44/G40)^(1/COUNT(A41:A44))-1))</f>
        <v>297.93310761233306</v>
      </c>
      <c r="H43" s="128"/>
      <c r="I43" s="28"/>
      <c r="J43" s="29"/>
      <c r="K43" s="25"/>
      <c r="L43" s="25"/>
      <c r="M43" s="58"/>
      <c r="N43" s="97"/>
      <c r="O43" s="98"/>
      <c r="P43" s="98"/>
      <c r="Q43" s="60"/>
    </row>
    <row r="44" spans="1:17" ht="13.5">
      <c r="A44" s="67">
        <v>29220</v>
      </c>
      <c r="B44" s="69">
        <f t="shared" si="0"/>
        <v>1979</v>
      </c>
      <c r="C44" s="24" t="s">
        <v>16</v>
      </c>
      <c r="D44" s="25">
        <v>305.54</v>
      </c>
      <c r="E44" s="25">
        <v>10.61</v>
      </c>
      <c r="F44" s="26"/>
      <c r="G44" s="66">
        <v>305.54</v>
      </c>
      <c r="H44" s="128">
        <v>0.10610722948267748</v>
      </c>
      <c r="I44" s="28"/>
      <c r="J44" s="29"/>
      <c r="K44" s="25"/>
      <c r="L44" s="25"/>
      <c r="M44" s="58"/>
      <c r="N44" s="97"/>
      <c r="O44" s="98"/>
      <c r="P44" s="98"/>
      <c r="Q44" s="60"/>
    </row>
    <row r="45" spans="1:17" ht="13.5">
      <c r="A45" s="67">
        <v>29311</v>
      </c>
      <c r="B45" s="69">
        <f t="shared" si="0"/>
        <v>1980</v>
      </c>
      <c r="C45" s="24"/>
      <c r="D45" s="25"/>
      <c r="E45" s="25"/>
      <c r="F45" s="26"/>
      <c r="G45" s="66">
        <f>+G44*(1+((G48/G44)^(1/COUNT(A45:A48))-1))</f>
        <v>317.3254090786801</v>
      </c>
      <c r="H45" s="128"/>
      <c r="I45" s="28"/>
      <c r="J45" s="29"/>
      <c r="K45" s="25"/>
      <c r="L45" s="25"/>
      <c r="M45" s="58"/>
      <c r="N45" s="97"/>
      <c r="O45" s="98"/>
      <c r="P45" s="98"/>
      <c r="Q45" s="60"/>
    </row>
    <row r="46" spans="1:17" ht="13.5">
      <c r="A46" s="67">
        <v>29402</v>
      </c>
      <c r="B46" s="69">
        <f t="shared" si="0"/>
        <v>1980</v>
      </c>
      <c r="C46" s="24"/>
      <c r="D46" s="25"/>
      <c r="E46" s="25"/>
      <c r="F46" s="26"/>
      <c r="G46" s="66">
        <f>+G45*(1+((G48/G44)^(1/COUNT(A45:A48))-1))</f>
        <v>329.56540959269375</v>
      </c>
      <c r="H46" s="128"/>
      <c r="I46" s="28"/>
      <c r="J46" s="29"/>
      <c r="K46" s="25"/>
      <c r="L46" s="25"/>
      <c r="M46" s="58"/>
      <c r="N46" s="97"/>
      <c r="O46" s="98"/>
      <c r="P46" s="98"/>
      <c r="Q46" s="60"/>
    </row>
    <row r="47" spans="1:17" ht="13.5">
      <c r="A47" s="67">
        <v>29494</v>
      </c>
      <c r="B47" s="69">
        <f t="shared" si="0"/>
        <v>1980</v>
      </c>
      <c r="C47" s="24"/>
      <c r="D47" s="25"/>
      <c r="E47" s="25"/>
      <c r="F47" s="26"/>
      <c r="G47" s="66">
        <f>+G46*(1+((G48/G44)^(1/COUNT(A45:A48))-1))</f>
        <v>342.2775362217199</v>
      </c>
      <c r="H47" s="128"/>
      <c r="I47" s="28"/>
      <c r="J47" s="29"/>
      <c r="K47" s="25"/>
      <c r="L47" s="25"/>
      <c r="M47" s="58"/>
      <c r="N47" s="97"/>
      <c r="O47" s="98"/>
      <c r="P47" s="98"/>
      <c r="Q47" s="60"/>
    </row>
    <row r="48" spans="1:17" ht="13.5">
      <c r="A48" s="67">
        <v>29586</v>
      </c>
      <c r="B48" s="69">
        <f t="shared" si="0"/>
        <v>1980</v>
      </c>
      <c r="C48" s="24" t="s">
        <v>17</v>
      </c>
      <c r="D48" s="25">
        <v>355.48</v>
      </c>
      <c r="E48" s="25">
        <v>16.34</v>
      </c>
      <c r="F48" s="26"/>
      <c r="G48" s="66">
        <v>355.48</v>
      </c>
      <c r="H48" s="128">
        <v>0.163448321005433</v>
      </c>
      <c r="I48" s="28"/>
      <c r="J48" s="29"/>
      <c r="K48" s="25"/>
      <c r="L48" s="25"/>
      <c r="M48" s="58"/>
      <c r="N48" s="97"/>
      <c r="O48" s="98"/>
      <c r="P48" s="98"/>
      <c r="Q48" s="60"/>
    </row>
    <row r="49" spans="1:17" ht="13.5">
      <c r="A49" s="67">
        <v>29676</v>
      </c>
      <c r="B49" s="69">
        <f t="shared" si="0"/>
        <v>1981</v>
      </c>
      <c r="C49" s="24"/>
      <c r="D49" s="25"/>
      <c r="E49" s="25"/>
      <c r="F49" s="26"/>
      <c r="G49" s="66">
        <f>+G48*(1+((G52/G48)^(1/COUNT(A49:A52))-1))</f>
        <v>365.79939116668373</v>
      </c>
      <c r="H49" s="128"/>
      <c r="I49" s="28"/>
      <c r="J49" s="29"/>
      <c r="K49" s="25"/>
      <c r="L49" s="25"/>
      <c r="M49" s="58"/>
      <c r="N49" s="97"/>
      <c r="O49" s="98"/>
      <c r="P49" s="98"/>
      <c r="Q49" s="60"/>
    </row>
    <row r="50" spans="1:17" ht="13.5">
      <c r="A50" s="67">
        <v>29767</v>
      </c>
      <c r="B50" s="69">
        <f t="shared" si="0"/>
        <v>1981</v>
      </c>
      <c r="C50" s="24"/>
      <c r="D50" s="25"/>
      <c r="E50" s="25"/>
      <c r="F50" s="26"/>
      <c r="G50" s="66">
        <f>+G49*(1+((G52/G48)^(1/COUNT(A49:A52))-1))</f>
        <v>376.4183486494781</v>
      </c>
      <c r="H50" s="128"/>
      <c r="I50" s="28"/>
      <c r="J50" s="29"/>
      <c r="K50" s="25"/>
      <c r="L50" s="25"/>
      <c r="M50" s="58"/>
      <c r="N50" s="97"/>
      <c r="O50" s="98"/>
      <c r="P50" s="98"/>
      <c r="Q50" s="60"/>
    </row>
    <row r="51" spans="1:17" ht="13.5">
      <c r="A51" s="67">
        <v>29859</v>
      </c>
      <c r="B51" s="69">
        <f t="shared" si="0"/>
        <v>1981</v>
      </c>
      <c r="C51" s="24"/>
      <c r="D51" s="25"/>
      <c r="E51" s="25"/>
      <c r="F51" s="26"/>
      <c r="G51" s="66">
        <f>+G50*(1+((G52/G48)^(1/COUNT(A49:A52))-1))</f>
        <v>387.34556869570036</v>
      </c>
      <c r="H51" s="128"/>
      <c r="I51" s="28"/>
      <c r="J51" s="29"/>
      <c r="K51" s="25"/>
      <c r="L51" s="25"/>
      <c r="M51" s="58"/>
      <c r="N51" s="97"/>
      <c r="O51" s="98"/>
      <c r="P51" s="98"/>
      <c r="Q51" s="60"/>
    </row>
    <row r="52" spans="1:17" ht="13.5">
      <c r="A52" s="67">
        <v>29951</v>
      </c>
      <c r="B52" s="69">
        <f t="shared" si="0"/>
        <v>1981</v>
      </c>
      <c r="C52" s="24" t="s">
        <v>18</v>
      </c>
      <c r="D52" s="25">
        <v>398.59</v>
      </c>
      <c r="E52" s="25">
        <v>12.13</v>
      </c>
      <c r="F52" s="26"/>
      <c r="G52" s="66">
        <v>398.59</v>
      </c>
      <c r="H52" s="128">
        <v>0.12127264543715527</v>
      </c>
      <c r="I52" s="28"/>
      <c r="J52" s="29"/>
      <c r="K52" s="25"/>
      <c r="L52" s="25"/>
      <c r="M52" s="58"/>
      <c r="N52" s="97"/>
      <c r="O52" s="98"/>
      <c r="P52" s="98"/>
      <c r="Q52" s="60"/>
    </row>
    <row r="53" spans="1:17" ht="13.5">
      <c r="A53" s="67">
        <v>30041</v>
      </c>
      <c r="B53" s="69">
        <f t="shared" si="0"/>
        <v>1982</v>
      </c>
      <c r="C53" s="24"/>
      <c r="D53" s="25"/>
      <c r="E53" s="25"/>
      <c r="F53" s="26"/>
      <c r="G53" s="66">
        <f>+G52*(1+((G56/G52)^(1/COUNT(A53:A56))-1))</f>
        <v>404.33940235201965</v>
      </c>
      <c r="H53" s="128"/>
      <c r="I53" s="28"/>
      <c r="J53" s="29"/>
      <c r="K53" s="25"/>
      <c r="L53" s="25"/>
      <c r="M53" s="58"/>
      <c r="N53" s="97"/>
      <c r="O53" s="98"/>
      <c r="P53" s="98"/>
      <c r="Q53" s="60"/>
    </row>
    <row r="54" spans="1:17" ht="13.5">
      <c r="A54" s="67">
        <v>30132</v>
      </c>
      <c r="B54" s="69">
        <f t="shared" si="0"/>
        <v>1982</v>
      </c>
      <c r="C54" s="24"/>
      <c r="D54" s="25"/>
      <c r="E54" s="25"/>
      <c r="F54" s="26"/>
      <c r="G54" s="66">
        <f>+G53*(1+((G56/G52)^(1/COUNT(A53:A56))-1))</f>
        <v>410.17173610574383</v>
      </c>
      <c r="H54" s="128"/>
      <c r="I54" s="28"/>
      <c r="J54" s="29"/>
      <c r="K54" s="25"/>
      <c r="L54" s="25"/>
      <c r="M54" s="58"/>
      <c r="N54" s="97"/>
      <c r="O54" s="98"/>
      <c r="P54" s="98"/>
      <c r="Q54" s="60"/>
    </row>
    <row r="55" spans="1:17" ht="13.5">
      <c r="A55" s="67">
        <v>30224</v>
      </c>
      <c r="B55" s="69">
        <f t="shared" si="0"/>
        <v>1982</v>
      </c>
      <c r="C55" s="24"/>
      <c r="D55" s="25"/>
      <c r="E55" s="25"/>
      <c r="F55" s="26"/>
      <c r="G55" s="66">
        <f>+G54*(1+((G56/G52)^(1/COUNT(A53:A56))-1))</f>
        <v>416.0881974928794</v>
      </c>
      <c r="H55" s="128"/>
      <c r="I55" s="28"/>
      <c r="J55" s="29"/>
      <c r="K55" s="25"/>
      <c r="L55" s="25"/>
      <c r="M55" s="58"/>
      <c r="N55" s="97"/>
      <c r="O55" s="98"/>
      <c r="P55" s="98"/>
      <c r="Q55" s="60"/>
    </row>
    <row r="56" spans="1:17" ht="13.5">
      <c r="A56" s="67">
        <v>30316</v>
      </c>
      <c r="B56" s="69">
        <f t="shared" si="0"/>
        <v>1982</v>
      </c>
      <c r="C56" s="24" t="s">
        <v>19</v>
      </c>
      <c r="D56" s="25">
        <v>422.09</v>
      </c>
      <c r="E56" s="25">
        <v>5.9</v>
      </c>
      <c r="F56" s="26"/>
      <c r="G56" s="66">
        <v>422.09</v>
      </c>
      <c r="H56" s="128">
        <v>0.05895782633784089</v>
      </c>
      <c r="I56" s="28"/>
      <c r="J56" s="29"/>
      <c r="K56" s="25"/>
      <c r="L56" s="25"/>
      <c r="M56" s="58"/>
      <c r="N56" s="97"/>
      <c r="O56" s="98"/>
      <c r="P56" s="98"/>
      <c r="Q56" s="60"/>
    </row>
    <row r="57" spans="1:17" ht="13.5">
      <c r="A57" s="67">
        <v>30406</v>
      </c>
      <c r="B57" s="69">
        <f t="shared" si="0"/>
        <v>1983</v>
      </c>
      <c r="C57" s="24"/>
      <c r="D57" s="25"/>
      <c r="E57" s="25"/>
      <c r="F57" s="26"/>
      <c r="G57" s="66">
        <f>+G56*(1+((G60/G56)^(1/COUNT(A57:A60))-1))</f>
        <v>427.4062174891018</v>
      </c>
      <c r="H57" s="128"/>
      <c r="I57" s="28"/>
      <c r="J57" s="29"/>
      <c r="K57" s="25"/>
      <c r="L57" s="25"/>
      <c r="M57" s="58"/>
      <c r="N57" s="97"/>
      <c r="O57" s="98"/>
      <c r="P57" s="98"/>
      <c r="Q57" s="60"/>
    </row>
    <row r="58" spans="1:17" ht="13.5">
      <c r="A58" s="67">
        <v>30497</v>
      </c>
      <c r="B58" s="69">
        <f t="shared" si="0"/>
        <v>1983</v>
      </c>
      <c r="C58" s="24"/>
      <c r="D58" s="25"/>
      <c r="E58" s="25"/>
      <c r="F58" s="26"/>
      <c r="G58" s="66">
        <f>+G57*(1+((G60/G56)^(1/COUNT(A57:A60))-1))</f>
        <v>432.78939266114185</v>
      </c>
      <c r="H58" s="128"/>
      <c r="I58" s="28"/>
      <c r="J58" s="29"/>
      <c r="K58" s="25"/>
      <c r="L58" s="25"/>
      <c r="M58" s="58"/>
      <c r="N58" s="97"/>
      <c r="O58" s="98"/>
      <c r="P58" s="98"/>
      <c r="Q58" s="60"/>
    </row>
    <row r="59" spans="1:17" ht="13.5">
      <c r="A59" s="67">
        <v>30589</v>
      </c>
      <c r="B59" s="69">
        <f t="shared" si="0"/>
        <v>1983</v>
      </c>
      <c r="C59" s="24"/>
      <c r="D59" s="25"/>
      <c r="E59" s="25"/>
      <c r="F59" s="26"/>
      <c r="G59" s="66">
        <f>+G58*(1+((G60/G56)^(1/COUNT(A57:A60))-1))</f>
        <v>438.2403688471754</v>
      </c>
      <c r="H59" s="128"/>
      <c r="I59" s="28"/>
      <c r="J59" s="29"/>
      <c r="K59" s="25"/>
      <c r="L59" s="25"/>
      <c r="M59" s="58"/>
      <c r="N59" s="97"/>
      <c r="O59" s="98"/>
      <c r="P59" s="98"/>
      <c r="Q59" s="60"/>
    </row>
    <row r="60" spans="1:17" ht="13.5">
      <c r="A60" s="67">
        <v>30681</v>
      </c>
      <c r="B60" s="69">
        <f t="shared" si="0"/>
        <v>1983</v>
      </c>
      <c r="C60" s="24" t="s">
        <v>20</v>
      </c>
      <c r="D60" s="25">
        <v>443.76</v>
      </c>
      <c r="E60" s="25">
        <v>5.13</v>
      </c>
      <c r="F60" s="26"/>
      <c r="G60" s="66">
        <v>443.76</v>
      </c>
      <c r="H60" s="128">
        <v>0.05133976166220478</v>
      </c>
      <c r="I60" s="28"/>
      <c r="J60" s="29"/>
      <c r="K60" s="25"/>
      <c r="L60" s="25"/>
      <c r="M60" s="58"/>
      <c r="N60" s="97"/>
      <c r="O60" s="98"/>
      <c r="P60" s="98"/>
      <c r="Q60" s="60"/>
    </row>
    <row r="61" spans="1:17" ht="13.5">
      <c r="A61" s="67">
        <v>30772</v>
      </c>
      <c r="B61" s="69">
        <f t="shared" si="0"/>
        <v>1984</v>
      </c>
      <c r="C61" s="24"/>
      <c r="D61" s="25"/>
      <c r="E61" s="25"/>
      <c r="F61" s="26"/>
      <c r="G61" s="66">
        <f>+G60*(1+((G64/G60)^(1/COUNT(A61:A64))-1))</f>
        <v>451.52860897423204</v>
      </c>
      <c r="H61" s="128"/>
      <c r="I61" s="28"/>
      <c r="J61" s="29"/>
      <c r="K61" s="25"/>
      <c r="L61" s="25"/>
      <c r="M61" s="58"/>
      <c r="N61" s="97"/>
      <c r="O61" s="98"/>
      <c r="P61" s="98"/>
      <c r="Q61" s="60"/>
    </row>
    <row r="62" spans="1:17" ht="13.5">
      <c r="A62" s="67">
        <v>30863</v>
      </c>
      <c r="B62" s="69">
        <f t="shared" si="0"/>
        <v>1984</v>
      </c>
      <c r="C62" s="24"/>
      <c r="D62" s="25"/>
      <c r="E62" s="25"/>
      <c r="F62" s="26"/>
      <c r="G62" s="66">
        <f>+G61*(1+((G64/G60)^(1/COUNT(A61:A64))-1))</f>
        <v>459.43321778034283</v>
      </c>
      <c r="H62" s="128"/>
      <c r="I62" s="28"/>
      <c r="J62" s="29"/>
      <c r="K62" s="25"/>
      <c r="L62" s="25"/>
      <c r="M62" s="58"/>
      <c r="N62" s="97"/>
      <c r="O62" s="98"/>
      <c r="P62" s="98"/>
      <c r="Q62" s="60"/>
    </row>
    <row r="63" spans="1:17" ht="13.5">
      <c r="A63" s="67">
        <v>30955</v>
      </c>
      <c r="B63" s="69">
        <f t="shared" si="0"/>
        <v>1984</v>
      </c>
      <c r="C63" s="24"/>
      <c r="D63" s="25"/>
      <c r="E63" s="25"/>
      <c r="F63" s="26"/>
      <c r="G63" s="66">
        <f>+G62*(1+((G64/G60)^(1/COUNT(A61:A64))-1))</f>
        <v>467.47620727626105</v>
      </c>
      <c r="H63" s="128"/>
      <c r="I63" s="28"/>
      <c r="J63" s="29"/>
      <c r="K63" s="25"/>
      <c r="L63" s="25"/>
      <c r="M63" s="58"/>
      <c r="N63" s="97"/>
      <c r="O63" s="98"/>
      <c r="P63" s="98"/>
      <c r="Q63" s="60"/>
    </row>
    <row r="64" spans="1:17" ht="13.5">
      <c r="A64" s="67">
        <v>31047</v>
      </c>
      <c r="B64" s="69">
        <f t="shared" si="0"/>
        <v>1984</v>
      </c>
      <c r="C64" s="24" t="s">
        <v>21</v>
      </c>
      <c r="D64" s="25">
        <v>475.66</v>
      </c>
      <c r="E64" s="25">
        <v>7.19</v>
      </c>
      <c r="F64" s="26"/>
      <c r="G64" s="66">
        <v>475.66</v>
      </c>
      <c r="H64" s="128">
        <v>0.07188570398413564</v>
      </c>
      <c r="I64" s="28"/>
      <c r="J64" s="29"/>
      <c r="K64" s="25"/>
      <c r="L64" s="25"/>
      <c r="M64" s="58"/>
      <c r="N64" s="97"/>
      <c r="O64" s="98"/>
      <c r="P64" s="98"/>
      <c r="Q64" s="60"/>
    </row>
    <row r="65" spans="1:17" ht="13.5">
      <c r="A65" s="67">
        <v>31137</v>
      </c>
      <c r="B65" s="69">
        <f t="shared" si="0"/>
        <v>1985</v>
      </c>
      <c r="C65" s="24"/>
      <c r="D65" s="25"/>
      <c r="E65" s="25"/>
      <c r="F65" s="26"/>
      <c r="G65" s="66">
        <f>+G64*(1+((G68/G64)^(1/COUNT(A65:A68))-1))</f>
        <v>488.6099851199999</v>
      </c>
      <c r="H65" s="128"/>
      <c r="I65" s="28"/>
      <c r="J65" s="29"/>
      <c r="K65" s="25"/>
      <c r="L65" s="25"/>
      <c r="M65" s="58"/>
      <c r="N65" s="97"/>
      <c r="O65" s="98"/>
      <c r="P65" s="98"/>
      <c r="Q65" s="60"/>
    </row>
    <row r="66" spans="1:17" ht="13.5">
      <c r="A66" s="67">
        <v>31228</v>
      </c>
      <c r="B66" s="69">
        <f t="shared" si="0"/>
        <v>1985</v>
      </c>
      <c r="C66" s="24"/>
      <c r="D66" s="25"/>
      <c r="E66" s="25"/>
      <c r="F66" s="26"/>
      <c r="G66" s="66">
        <f>+G65*(1+((G68/G64)^(1/COUNT(A65:A68))-1))</f>
        <v>501.9125374405385</v>
      </c>
      <c r="H66" s="128"/>
      <c r="I66" s="28"/>
      <c r="J66" s="29"/>
      <c r="K66" s="25"/>
      <c r="L66" s="25"/>
      <c r="M66" s="58"/>
      <c r="N66" s="97"/>
      <c r="O66" s="98"/>
      <c r="P66" s="98"/>
      <c r="Q66" s="60"/>
    </row>
    <row r="67" spans="1:17" ht="13.5">
      <c r="A67" s="67">
        <v>31320</v>
      </c>
      <c r="B67" s="69">
        <f t="shared" si="0"/>
        <v>1985</v>
      </c>
      <c r="C67" s="24"/>
      <c r="D67" s="25"/>
      <c r="E67" s="25"/>
      <c r="F67" s="26"/>
      <c r="G67" s="66">
        <f>+G66*(1+((G68/G64)^(1/COUNT(A65:A68))-1))</f>
        <v>515.5772557086215</v>
      </c>
      <c r="H67" s="128"/>
      <c r="I67" s="28"/>
      <c r="J67" s="29"/>
      <c r="K67" s="25"/>
      <c r="L67" s="25"/>
      <c r="M67" s="58"/>
      <c r="N67" s="97"/>
      <c r="O67" s="98"/>
      <c r="P67" s="98"/>
      <c r="Q67" s="60"/>
    </row>
    <row r="68" spans="1:17" ht="13.5">
      <c r="A68" s="67">
        <v>31412</v>
      </c>
      <c r="B68" s="69">
        <f t="shared" si="0"/>
        <v>1985</v>
      </c>
      <c r="C68" s="24" t="s">
        <v>22</v>
      </c>
      <c r="D68" s="25">
        <v>529.614</v>
      </c>
      <c r="E68" s="25">
        <v>11.34</v>
      </c>
      <c r="F68" s="26"/>
      <c r="G68" s="66">
        <v>529.614</v>
      </c>
      <c r="H68" s="128">
        <v>0.11342976075347938</v>
      </c>
      <c r="I68" s="28"/>
      <c r="J68" s="29"/>
      <c r="K68" s="25"/>
      <c r="L68" s="25"/>
      <c r="M68" s="58"/>
      <c r="N68" s="97"/>
      <c r="O68" s="98"/>
      <c r="P68" s="98"/>
      <c r="Q68" s="60"/>
    </row>
    <row r="69" spans="1:17" ht="13.5">
      <c r="A69" s="67">
        <v>31502</v>
      </c>
      <c r="B69" s="69">
        <f t="shared" si="0"/>
        <v>1986</v>
      </c>
      <c r="C69" s="24"/>
      <c r="D69" s="25"/>
      <c r="E69" s="25"/>
      <c r="F69" s="26"/>
      <c r="G69" s="66">
        <f>+G68*(1+((G72/G68)^(1/COUNT(A69:A72))-1))</f>
        <v>536.3725252430457</v>
      </c>
      <c r="H69" s="128"/>
      <c r="I69" s="28"/>
      <c r="J69" s="29"/>
      <c r="K69" s="25"/>
      <c r="L69" s="25"/>
      <c r="M69" s="58"/>
      <c r="N69" s="97"/>
      <c r="O69" s="98"/>
      <c r="P69" s="98"/>
      <c r="Q69" s="60"/>
    </row>
    <row r="70" spans="1:17" ht="13.5">
      <c r="A70" s="67">
        <v>31593</v>
      </c>
      <c r="B70" s="69">
        <f t="shared" si="0"/>
        <v>1986</v>
      </c>
      <c r="C70" s="24"/>
      <c r="D70" s="25"/>
      <c r="E70" s="25"/>
      <c r="F70" s="26"/>
      <c r="G70" s="66">
        <f>+G69*(1+((G72/G68)^(1/COUNT(A69:A72))-1))</f>
        <v>543.2172975706868</v>
      </c>
      <c r="H70" s="128"/>
      <c r="I70" s="28"/>
      <c r="J70" s="29"/>
      <c r="K70" s="25"/>
      <c r="L70" s="25"/>
      <c r="M70" s="58"/>
      <c r="N70" s="97"/>
      <c r="O70" s="98"/>
      <c r="P70" s="98"/>
      <c r="Q70" s="60"/>
    </row>
    <row r="71" spans="1:21" s="34" customFormat="1" ht="13.5">
      <c r="A71" s="67">
        <v>31685</v>
      </c>
      <c r="B71" s="69">
        <f t="shared" si="0"/>
        <v>1986</v>
      </c>
      <c r="C71" s="24"/>
      <c r="D71" s="25"/>
      <c r="E71" s="25"/>
      <c r="F71" s="26"/>
      <c r="G71" s="66">
        <f>+G70*(1+((G72/G68)^(1/COUNT(A69:A72))-1))</f>
        <v>550.1494176016727</v>
      </c>
      <c r="H71" s="128"/>
      <c r="I71" s="28"/>
      <c r="J71" s="29"/>
      <c r="K71" s="25"/>
      <c r="L71" s="25"/>
      <c r="M71" s="58"/>
      <c r="N71" s="97"/>
      <c r="O71" s="98"/>
      <c r="P71" s="98"/>
      <c r="Q71" s="60"/>
      <c r="T71" s="132"/>
      <c r="U71" s="132"/>
    </row>
    <row r="72" spans="1:17" ht="13.5">
      <c r="A72" s="67">
        <v>31777</v>
      </c>
      <c r="B72" s="69">
        <f t="shared" si="0"/>
        <v>1986</v>
      </c>
      <c r="C72" s="24" t="s">
        <v>23</v>
      </c>
      <c r="D72" s="25">
        <v>557.17</v>
      </c>
      <c r="E72" s="25">
        <v>5.2</v>
      </c>
      <c r="F72" s="26"/>
      <c r="G72" s="66">
        <v>557.17</v>
      </c>
      <c r="H72" s="128">
        <v>0.052030346629809494</v>
      </c>
      <c r="I72" s="28"/>
      <c r="J72" s="29"/>
      <c r="K72" s="25"/>
      <c r="L72" s="25"/>
      <c r="M72" s="58"/>
      <c r="N72" s="97"/>
      <c r="O72" s="98"/>
      <c r="P72" s="98"/>
      <c r="Q72" s="60"/>
    </row>
    <row r="73" spans="1:17" ht="13.5">
      <c r="A73" s="67">
        <v>31867</v>
      </c>
      <c r="B73" s="69">
        <f aca="true" t="shared" si="2" ref="B73:B136">+YEAR(A73)</f>
        <v>1987</v>
      </c>
      <c r="C73" s="24"/>
      <c r="D73" s="25"/>
      <c r="E73" s="25"/>
      <c r="F73" s="26"/>
      <c r="G73" s="66">
        <f>+G72*(1+((G76/G72)^(1/COUNT(A73:A76))-1))</f>
        <v>557.4622699492082</v>
      </c>
      <c r="H73" s="128"/>
      <c r="I73" s="28"/>
      <c r="J73" s="29"/>
      <c r="K73" s="25"/>
      <c r="L73" s="25"/>
      <c r="M73" s="58"/>
      <c r="N73" s="97"/>
      <c r="O73" s="98"/>
      <c r="P73" s="98"/>
      <c r="Q73" s="60"/>
    </row>
    <row r="74" spans="1:17" ht="13.5">
      <c r="A74" s="67">
        <v>31958</v>
      </c>
      <c r="B74" s="69">
        <f t="shared" si="2"/>
        <v>1987</v>
      </c>
      <c r="C74" s="24"/>
      <c r="D74" s="25"/>
      <c r="E74" s="25"/>
      <c r="F74" s="26"/>
      <c r="G74" s="66">
        <f>+G73*(1+((G76/G72)^(1/COUNT(A73:A76))-1))</f>
        <v>557.7546932119891</v>
      </c>
      <c r="H74" s="128"/>
      <c r="I74" s="28"/>
      <c r="J74" s="29"/>
      <c r="K74" s="25"/>
      <c r="L74" s="25"/>
      <c r="M74" s="58"/>
      <c r="N74" s="97"/>
      <c r="O74" s="98"/>
      <c r="P74" s="98"/>
      <c r="Q74" s="60"/>
    </row>
    <row r="75" spans="1:21" s="34" customFormat="1" ht="13.5">
      <c r="A75" s="67">
        <v>32050</v>
      </c>
      <c r="B75" s="69">
        <f t="shared" si="2"/>
        <v>1987</v>
      </c>
      <c r="C75" s="24"/>
      <c r="D75" s="25"/>
      <c r="E75" s="25"/>
      <c r="F75" s="26"/>
      <c r="G75" s="66">
        <f>+G74*(1+((G76/G72)^(1/COUNT(A73:A76))-1))</f>
        <v>558.0472698687648</v>
      </c>
      <c r="H75" s="128"/>
      <c r="I75" s="28"/>
      <c r="J75" s="29"/>
      <c r="K75" s="25"/>
      <c r="L75" s="25"/>
      <c r="M75" s="58"/>
      <c r="N75" s="97"/>
      <c r="O75" s="98"/>
      <c r="P75" s="98"/>
      <c r="Q75" s="60"/>
      <c r="T75" s="132"/>
      <c r="U75" s="132"/>
    </row>
    <row r="76" spans="1:17" ht="13.5">
      <c r="A76" s="67">
        <v>32142</v>
      </c>
      <c r="B76" s="69">
        <f t="shared" si="2"/>
        <v>1987</v>
      </c>
      <c r="C76" s="24" t="s">
        <v>24</v>
      </c>
      <c r="D76" s="25">
        <v>558.34</v>
      </c>
      <c r="E76" s="25">
        <v>0.21</v>
      </c>
      <c r="F76" s="26"/>
      <c r="G76" s="66">
        <v>558.34</v>
      </c>
      <c r="H76" s="128">
        <v>0.002099897697291801</v>
      </c>
      <c r="I76" s="28"/>
      <c r="J76" s="29"/>
      <c r="K76" s="25"/>
      <c r="L76" s="25"/>
      <c r="M76" s="58"/>
      <c r="N76" s="97"/>
      <c r="O76" s="98"/>
      <c r="P76" s="98"/>
      <c r="Q76" s="60"/>
    </row>
    <row r="77" spans="1:17" ht="13.5">
      <c r="A77" s="67">
        <v>32233</v>
      </c>
      <c r="B77" s="69">
        <f t="shared" si="2"/>
        <v>1988</v>
      </c>
      <c r="C77" s="24"/>
      <c r="D77" s="25"/>
      <c r="E77" s="25"/>
      <c r="F77" s="26"/>
      <c r="G77" s="66">
        <f>+G76*(1+((G80/G76)^(1/COUNT(A77:A80))-1))</f>
        <v>570.6892201260836</v>
      </c>
      <c r="H77" s="128"/>
      <c r="I77" s="28"/>
      <c r="J77" s="29"/>
      <c r="K77" s="25"/>
      <c r="L77" s="25"/>
      <c r="M77" s="58"/>
      <c r="N77" s="97"/>
      <c r="O77" s="98"/>
      <c r="P77" s="98"/>
      <c r="Q77" s="60"/>
    </row>
    <row r="78" spans="1:17" ht="13.5">
      <c r="A78" s="67">
        <v>32324</v>
      </c>
      <c r="B78" s="69">
        <f t="shared" si="2"/>
        <v>1988</v>
      </c>
      <c r="C78" s="24"/>
      <c r="D78" s="25"/>
      <c r="E78" s="25"/>
      <c r="F78" s="26"/>
      <c r="G78" s="66">
        <f>+G77*(1+((G80/G76)^(1/COUNT(A77:A80))-1))</f>
        <v>583.3115771180954</v>
      </c>
      <c r="H78" s="128"/>
      <c r="I78" s="28"/>
      <c r="J78" s="29"/>
      <c r="K78" s="25"/>
      <c r="L78" s="25"/>
      <c r="M78" s="58"/>
      <c r="N78" s="97"/>
      <c r="O78" s="98"/>
      <c r="P78" s="98"/>
      <c r="Q78" s="60"/>
    </row>
    <row r="79" spans="1:21" s="34" customFormat="1" ht="13.5">
      <c r="A79" s="67">
        <v>32416</v>
      </c>
      <c r="B79" s="69">
        <f t="shared" si="2"/>
        <v>1988</v>
      </c>
      <c r="C79" s="24"/>
      <c r="D79" s="25"/>
      <c r="E79" s="25"/>
      <c r="F79" s="26"/>
      <c r="G79" s="66">
        <f>+G78*(1+((G80/G76)^(1/COUNT(A77:A80))-1))</f>
        <v>596.2131121467953</v>
      </c>
      <c r="H79" s="128"/>
      <c r="I79" s="28"/>
      <c r="J79" s="29"/>
      <c r="K79" s="25"/>
      <c r="L79" s="25"/>
      <c r="M79" s="58"/>
      <c r="N79" s="97"/>
      <c r="O79" s="98"/>
      <c r="P79" s="98"/>
      <c r="Q79" s="60"/>
      <c r="T79" s="132"/>
      <c r="U79" s="132"/>
    </row>
    <row r="80" spans="1:17" ht="13.5">
      <c r="A80" s="67">
        <v>32508</v>
      </c>
      <c r="B80" s="69">
        <f t="shared" si="2"/>
        <v>1988</v>
      </c>
      <c r="C80" s="24" t="s">
        <v>25</v>
      </c>
      <c r="D80" s="25">
        <v>609.4</v>
      </c>
      <c r="E80" s="25">
        <v>9.14</v>
      </c>
      <c r="F80" s="26"/>
      <c r="G80" s="66">
        <v>609.4</v>
      </c>
      <c r="H80" s="128">
        <v>0.09144965433248547</v>
      </c>
      <c r="I80" s="28"/>
      <c r="J80" s="29"/>
      <c r="K80" s="25"/>
      <c r="L80" s="25"/>
      <c r="M80" s="58"/>
      <c r="N80" s="97"/>
      <c r="O80" s="98"/>
      <c r="P80" s="98"/>
      <c r="Q80" s="60"/>
    </row>
    <row r="81" spans="1:17" ht="13.5">
      <c r="A81" s="67">
        <v>32598</v>
      </c>
      <c r="B81" s="69">
        <f t="shared" si="2"/>
        <v>1989</v>
      </c>
      <c r="C81" s="24"/>
      <c r="D81" s="25"/>
      <c r="E81" s="25"/>
      <c r="F81" s="26"/>
      <c r="G81" s="66">
        <f>+AVERAGE(G80,G82)</f>
        <v>610.585</v>
      </c>
      <c r="H81" s="128"/>
      <c r="I81" s="28"/>
      <c r="J81" s="29"/>
      <c r="K81" s="25"/>
      <c r="L81" s="25"/>
      <c r="M81" s="58"/>
      <c r="N81" s="97"/>
      <c r="O81" s="98"/>
      <c r="P81" s="98"/>
      <c r="Q81" s="60"/>
    </row>
    <row r="82" spans="1:17" ht="13.5">
      <c r="A82" s="67">
        <v>32689</v>
      </c>
      <c r="B82" s="69">
        <f t="shared" si="2"/>
        <v>1989</v>
      </c>
      <c r="C82" s="24" t="s">
        <v>26</v>
      </c>
      <c r="D82" s="25">
        <v>611.77</v>
      </c>
      <c r="E82" s="25">
        <v>0.39</v>
      </c>
      <c r="F82" s="26"/>
      <c r="G82" s="66">
        <v>611.77</v>
      </c>
      <c r="H82" s="81">
        <v>0.0487876874011417</v>
      </c>
      <c r="I82" s="28"/>
      <c r="J82" s="29"/>
      <c r="K82" s="25"/>
      <c r="L82" s="25"/>
      <c r="M82" s="58"/>
      <c r="N82" s="97"/>
      <c r="O82" s="98"/>
      <c r="P82" s="98"/>
      <c r="Q82" s="60"/>
    </row>
    <row r="83" spans="1:21" s="34" customFormat="1" ht="13.5">
      <c r="A83" s="67">
        <v>32781</v>
      </c>
      <c r="B83" s="69">
        <f t="shared" si="2"/>
        <v>1989</v>
      </c>
      <c r="C83" s="41">
        <v>32781</v>
      </c>
      <c r="D83" s="25">
        <v>102.44</v>
      </c>
      <c r="E83" s="25"/>
      <c r="F83" s="26">
        <v>2.4399999999999977</v>
      </c>
      <c r="G83" s="66">
        <v>626.697188</v>
      </c>
      <c r="H83" s="81">
        <v>0.051129495866738095</v>
      </c>
      <c r="I83" s="28"/>
      <c r="J83" s="29"/>
      <c r="K83" s="25"/>
      <c r="L83" s="25"/>
      <c r="M83" s="58"/>
      <c r="N83" s="97"/>
      <c r="O83" s="98"/>
      <c r="P83" s="98"/>
      <c r="Q83" s="60"/>
      <c r="T83" s="132"/>
      <c r="U83" s="132"/>
    </row>
    <row r="84" spans="1:17" ht="12.75" customHeight="1">
      <c r="A84" s="67">
        <v>32873</v>
      </c>
      <c r="B84" s="69">
        <f t="shared" si="2"/>
        <v>1989</v>
      </c>
      <c r="C84" s="24" t="s">
        <v>27</v>
      </c>
      <c r="D84" s="25">
        <v>106.37</v>
      </c>
      <c r="E84" s="25">
        <v>6.759</v>
      </c>
      <c r="F84" s="26">
        <v>3.836392034361584</v>
      </c>
      <c r="G84" s="66">
        <v>650.7397490000001</v>
      </c>
      <c r="H84" s="81">
        <v>0.0678368050541518</v>
      </c>
      <c r="I84" s="28"/>
      <c r="J84" s="29"/>
      <c r="K84" s="25"/>
      <c r="L84" s="25"/>
      <c r="M84" s="58"/>
      <c r="N84" s="97"/>
      <c r="O84" s="98"/>
      <c r="P84" s="98"/>
      <c r="Q84" s="60"/>
    </row>
    <row r="85" spans="1:17" ht="13.5">
      <c r="A85" s="67">
        <v>32963</v>
      </c>
      <c r="B85" s="69">
        <f t="shared" si="2"/>
        <v>1990</v>
      </c>
      <c r="C85" s="24" t="s">
        <v>28</v>
      </c>
      <c r="D85" s="25">
        <v>107.384</v>
      </c>
      <c r="E85" s="25">
        <v>7.59</v>
      </c>
      <c r="F85" s="26">
        <v>0.9532762997085605</v>
      </c>
      <c r="G85" s="66">
        <v>656.9430968</v>
      </c>
      <c r="H85" s="81">
        <v>0.07592406757453918</v>
      </c>
      <c r="I85" s="28"/>
      <c r="J85" s="29"/>
      <c r="K85" s="25"/>
      <c r="L85" s="25"/>
      <c r="M85" s="58"/>
      <c r="N85" s="97"/>
      <c r="O85" s="98"/>
      <c r="P85" s="98"/>
      <c r="Q85" s="60"/>
    </row>
    <row r="86" spans="1:17" ht="13.5">
      <c r="A86" s="67">
        <v>33054</v>
      </c>
      <c r="B86" s="69">
        <f t="shared" si="2"/>
        <v>1990</v>
      </c>
      <c r="C86" s="24" t="s">
        <v>29</v>
      </c>
      <c r="D86" s="25">
        <v>109.775</v>
      </c>
      <c r="E86" s="25">
        <v>9.775000000000006</v>
      </c>
      <c r="F86" s="26">
        <v>2.2265886910526755</v>
      </c>
      <c r="G86" s="66">
        <v>671.5705175</v>
      </c>
      <c r="H86" s="81">
        <v>0.09775000000000023</v>
      </c>
      <c r="I86" s="28"/>
      <c r="J86" s="29"/>
      <c r="K86" s="25"/>
      <c r="L86" s="25"/>
      <c r="M86" s="58"/>
      <c r="N86" s="97"/>
      <c r="O86" s="98"/>
      <c r="P86" s="98"/>
      <c r="Q86" s="60"/>
    </row>
    <row r="87" spans="1:21" s="34" customFormat="1" ht="13.5">
      <c r="A87" s="67">
        <v>33146</v>
      </c>
      <c r="B87" s="69">
        <f t="shared" si="2"/>
        <v>1990</v>
      </c>
      <c r="C87" s="24" t="s">
        <v>30</v>
      </c>
      <c r="D87" s="25">
        <v>111.054</v>
      </c>
      <c r="E87" s="25">
        <v>8.408824677860215</v>
      </c>
      <c r="F87" s="26">
        <v>1.1651104531997234</v>
      </c>
      <c r="G87" s="66">
        <v>679.3950557999999</v>
      </c>
      <c r="H87" s="81">
        <v>0.08408824677860194</v>
      </c>
      <c r="I87" s="28"/>
      <c r="J87" s="29"/>
      <c r="K87" s="25"/>
      <c r="L87" s="25"/>
      <c r="M87" s="58"/>
      <c r="N87" s="97"/>
      <c r="O87" s="98"/>
      <c r="P87" s="98"/>
      <c r="Q87" s="60"/>
      <c r="T87" s="132"/>
      <c r="U87" s="132"/>
    </row>
    <row r="88" spans="1:17" ht="13.5">
      <c r="A88" s="67">
        <v>33238</v>
      </c>
      <c r="B88" s="69">
        <f t="shared" si="2"/>
        <v>1990</v>
      </c>
      <c r="C88" s="24" t="s">
        <v>31</v>
      </c>
      <c r="D88" s="25">
        <v>113.06</v>
      </c>
      <c r="E88" s="25">
        <v>6.28936730281094</v>
      </c>
      <c r="F88" s="26">
        <v>1.806328452824752</v>
      </c>
      <c r="G88" s="66">
        <v>691.667162</v>
      </c>
      <c r="H88" s="81">
        <v>0.06289367302810933</v>
      </c>
      <c r="I88" s="28"/>
      <c r="J88" s="29"/>
      <c r="K88" s="25"/>
      <c r="L88" s="25"/>
      <c r="M88" s="58"/>
      <c r="N88" s="97"/>
      <c r="O88" s="98"/>
      <c r="P88" s="98"/>
      <c r="Q88" s="60"/>
    </row>
    <row r="89" spans="1:17" ht="13.5">
      <c r="A89" s="67">
        <v>33328</v>
      </c>
      <c r="B89" s="69">
        <f t="shared" si="2"/>
        <v>1991</v>
      </c>
      <c r="C89" s="24" t="s">
        <v>32</v>
      </c>
      <c r="D89" s="25">
        <v>112.64</v>
      </c>
      <c r="E89" s="25">
        <v>4.894583923117038</v>
      </c>
      <c r="F89" s="26">
        <v>-0.3714841676985686</v>
      </c>
      <c r="G89" s="66">
        <v>689.097728</v>
      </c>
      <c r="H89" s="81">
        <v>0.04894583923117035</v>
      </c>
      <c r="I89" s="28"/>
      <c r="J89" s="29"/>
      <c r="K89" s="25"/>
      <c r="L89" s="25"/>
      <c r="M89" s="58"/>
      <c r="N89" s="97"/>
      <c r="O89" s="98"/>
      <c r="P89" s="98"/>
      <c r="Q89" s="60"/>
    </row>
    <row r="90" spans="1:17" ht="13.5">
      <c r="A90" s="67">
        <v>33419</v>
      </c>
      <c r="B90" s="69">
        <f t="shared" si="2"/>
        <v>1991</v>
      </c>
      <c r="C90" s="24" t="s">
        <v>33</v>
      </c>
      <c r="D90" s="25">
        <v>115.264</v>
      </c>
      <c r="E90" s="25">
        <v>5.000227738556128</v>
      </c>
      <c r="F90" s="26">
        <v>2.3295454545454506</v>
      </c>
      <c r="G90" s="66">
        <v>705.1505727999998</v>
      </c>
      <c r="H90" s="81">
        <v>0.05000227738556107</v>
      </c>
      <c r="I90" s="28"/>
      <c r="J90" s="29"/>
      <c r="K90" s="25"/>
      <c r="L90" s="25"/>
      <c r="M90" s="58"/>
      <c r="N90" s="97"/>
      <c r="O90" s="98"/>
      <c r="P90" s="98"/>
      <c r="Q90" s="60"/>
    </row>
    <row r="91" spans="1:17" ht="13.5">
      <c r="A91" s="67">
        <v>33511</v>
      </c>
      <c r="B91" s="69">
        <f t="shared" si="2"/>
        <v>1991</v>
      </c>
      <c r="C91" s="24" t="s">
        <v>34</v>
      </c>
      <c r="D91" s="25">
        <v>115.396</v>
      </c>
      <c r="E91" s="25">
        <v>3.9098096421560666</v>
      </c>
      <c r="F91" s="26">
        <v>0.11451971127152016</v>
      </c>
      <c r="G91" s="66">
        <v>705.9581091999999</v>
      </c>
      <c r="H91" s="81">
        <v>0.03909809642156059</v>
      </c>
      <c r="I91" s="28"/>
      <c r="J91" s="29"/>
      <c r="K91" s="25"/>
      <c r="L91" s="25"/>
      <c r="M91" s="58"/>
      <c r="N91" s="97"/>
      <c r="O91" s="98"/>
      <c r="P91" s="98"/>
      <c r="Q91" s="60"/>
    </row>
    <row r="92" spans="1:17" ht="13.5">
      <c r="A92" s="67">
        <v>33603</v>
      </c>
      <c r="B92" s="69">
        <f t="shared" si="2"/>
        <v>1991</v>
      </c>
      <c r="C92" s="24" t="s">
        <v>35</v>
      </c>
      <c r="D92" s="25">
        <v>119.372</v>
      </c>
      <c r="E92" s="25">
        <v>5.582876348841321</v>
      </c>
      <c r="F92" s="26">
        <v>3.445526708031473</v>
      </c>
      <c r="G92" s="66">
        <v>730.2820843999998</v>
      </c>
      <c r="H92" s="81">
        <v>0.055828763488412925</v>
      </c>
      <c r="I92" s="28"/>
      <c r="J92" s="29"/>
      <c r="K92" s="25"/>
      <c r="L92" s="25"/>
      <c r="M92" s="58"/>
      <c r="N92" s="97"/>
      <c r="O92" s="98"/>
      <c r="P92" s="98"/>
      <c r="Q92" s="60"/>
    </row>
    <row r="93" spans="1:17" ht="13.5">
      <c r="A93" s="67">
        <v>33694</v>
      </c>
      <c r="B93" s="69">
        <f t="shared" si="2"/>
        <v>1992</v>
      </c>
      <c r="C93" s="24" t="s">
        <v>36</v>
      </c>
      <c r="D93" s="25">
        <v>121.45</v>
      </c>
      <c r="E93" s="25">
        <v>7.821377840909093</v>
      </c>
      <c r="F93" s="26">
        <v>1.7407767315618428</v>
      </c>
      <c r="G93" s="66">
        <v>742.9946649999997</v>
      </c>
      <c r="H93" s="81">
        <v>0.0782137784090906</v>
      </c>
      <c r="I93" s="28"/>
      <c r="J93" s="29"/>
      <c r="K93" s="25"/>
      <c r="L93" s="25"/>
      <c r="M93" s="58"/>
      <c r="N93" s="97"/>
      <c r="O93" s="98"/>
      <c r="P93" s="98"/>
      <c r="Q93" s="60"/>
    </row>
    <row r="94" spans="1:17" ht="13.5">
      <c r="A94" s="67">
        <v>33785</v>
      </c>
      <c r="B94" s="69">
        <f t="shared" si="2"/>
        <v>1992</v>
      </c>
      <c r="C94" s="24" t="s">
        <v>37</v>
      </c>
      <c r="D94" s="25">
        <v>122.93</v>
      </c>
      <c r="E94" s="25">
        <v>6.650818989450315</v>
      </c>
      <c r="F94" s="26">
        <v>1.2186084808563227</v>
      </c>
      <c r="G94" s="66">
        <v>752.0488609999998</v>
      </c>
      <c r="H94" s="81">
        <v>0.06650818989450302</v>
      </c>
      <c r="I94" s="28"/>
      <c r="J94" s="29"/>
      <c r="K94" s="25"/>
      <c r="L94" s="25"/>
      <c r="M94" s="58"/>
      <c r="N94" s="97"/>
      <c r="O94" s="98"/>
      <c r="P94" s="98"/>
      <c r="Q94" s="60"/>
    </row>
    <row r="95" spans="1:17" ht="13.5">
      <c r="A95" s="67">
        <v>33877</v>
      </c>
      <c r="B95" s="69">
        <f t="shared" si="2"/>
        <v>1992</v>
      </c>
      <c r="C95" s="24" t="s">
        <v>38</v>
      </c>
      <c r="D95" s="25">
        <v>124.724</v>
      </c>
      <c r="E95" s="25">
        <v>8.083469097715694</v>
      </c>
      <c r="F95" s="26">
        <v>1.4593671194988993</v>
      </c>
      <c r="G95" s="66">
        <v>763.0240147999997</v>
      </c>
      <c r="H95" s="81">
        <v>0.08083469097715668</v>
      </c>
      <c r="I95" s="28"/>
      <c r="J95" s="29"/>
      <c r="K95" s="25"/>
      <c r="L95" s="25"/>
      <c r="M95" s="58"/>
      <c r="N95" s="97"/>
      <c r="O95" s="98"/>
      <c r="P95" s="98"/>
      <c r="Q95" s="60"/>
    </row>
    <row r="96" spans="1:17" ht="13.5">
      <c r="A96" s="67">
        <v>33969</v>
      </c>
      <c r="B96" s="69">
        <f t="shared" si="2"/>
        <v>1992</v>
      </c>
      <c r="C96" s="24" t="s">
        <v>39</v>
      </c>
      <c r="D96" s="25">
        <v>123.94</v>
      </c>
      <c r="E96" s="25">
        <v>3.8266930268404638</v>
      </c>
      <c r="F96" s="26">
        <v>-0.6285879221320724</v>
      </c>
      <c r="G96" s="66">
        <v>758.2277379999997</v>
      </c>
      <c r="H96" s="81">
        <v>0.03826693026840444</v>
      </c>
      <c r="I96" s="28"/>
      <c r="J96" s="29"/>
      <c r="K96" s="25"/>
      <c r="L96" s="25"/>
      <c r="M96" s="58"/>
      <c r="N96" s="97"/>
      <c r="O96" s="98"/>
      <c r="P96" s="98"/>
      <c r="Q96" s="60"/>
    </row>
    <row r="97" spans="1:17" ht="13.5">
      <c r="A97" s="67">
        <v>34059</v>
      </c>
      <c r="B97" s="69">
        <f t="shared" si="2"/>
        <v>1993</v>
      </c>
      <c r="C97" s="24" t="s">
        <v>40</v>
      </c>
      <c r="D97" s="25">
        <v>123.86</v>
      </c>
      <c r="E97" s="25">
        <v>1.9843557019349498</v>
      </c>
      <c r="F97" s="26">
        <v>-0.06454736162659214</v>
      </c>
      <c r="G97" s="66">
        <v>757.7383219999997</v>
      </c>
      <c r="H97" s="81">
        <v>0.01984355701934959</v>
      </c>
      <c r="I97" s="28"/>
      <c r="J97" s="29"/>
      <c r="K97" s="25"/>
      <c r="L97" s="25"/>
      <c r="M97" s="58"/>
      <c r="N97" s="97"/>
      <c r="O97" s="98"/>
      <c r="P97" s="98"/>
      <c r="Q97" s="60"/>
    </row>
    <row r="98" spans="1:17" ht="13.5">
      <c r="A98" s="67">
        <v>34150</v>
      </c>
      <c r="B98" s="69">
        <f t="shared" si="2"/>
        <v>1993</v>
      </c>
      <c r="C98" s="24" t="s">
        <v>41</v>
      </c>
      <c r="D98" s="25">
        <v>124.035</v>
      </c>
      <c r="E98" s="25">
        <v>0.8988855446188805</v>
      </c>
      <c r="F98" s="26">
        <v>0.1412885515905031</v>
      </c>
      <c r="G98" s="66">
        <v>758.8089194999997</v>
      </c>
      <c r="H98" s="81">
        <v>0.00898885544618877</v>
      </c>
      <c r="I98" s="28"/>
      <c r="J98" s="29"/>
      <c r="K98" s="25"/>
      <c r="L98" s="25"/>
      <c r="M98" s="58"/>
      <c r="N98" s="97"/>
      <c r="O98" s="98"/>
      <c r="P98" s="98"/>
      <c r="Q98" s="60"/>
    </row>
    <row r="99" spans="1:17" ht="13.5">
      <c r="A99" s="67">
        <v>34242</v>
      </c>
      <c r="B99" s="69">
        <f t="shared" si="2"/>
        <v>1993</v>
      </c>
      <c r="C99" s="24" t="s">
        <v>42</v>
      </c>
      <c r="D99" s="25">
        <v>124.198</v>
      </c>
      <c r="E99" s="25">
        <v>-0.42173118245085983</v>
      </c>
      <c r="F99" s="26">
        <v>0.1314145200951318</v>
      </c>
      <c r="G99" s="66">
        <v>759.8061045999996</v>
      </c>
      <c r="H99" s="81">
        <v>-0.004217311824508685</v>
      </c>
      <c r="I99" s="28"/>
      <c r="J99" s="29"/>
      <c r="K99" s="25"/>
      <c r="L99" s="25"/>
      <c r="M99" s="58"/>
      <c r="N99" s="97"/>
      <c r="O99" s="98"/>
      <c r="P99" s="98"/>
      <c r="Q99" s="60"/>
    </row>
    <row r="100" spans="1:17" ht="13.5">
      <c r="A100" s="67">
        <v>34334</v>
      </c>
      <c r="B100" s="69">
        <f t="shared" si="2"/>
        <v>1993</v>
      </c>
      <c r="C100" s="24" t="s">
        <v>43</v>
      </c>
      <c r="D100" s="25">
        <v>125.728</v>
      </c>
      <c r="E100" s="25">
        <v>1.4426335323543624</v>
      </c>
      <c r="F100" s="26">
        <v>1.2319038953928414</v>
      </c>
      <c r="G100" s="66">
        <v>769.1661855999996</v>
      </c>
      <c r="H100" s="81">
        <v>0.014426335323543427</v>
      </c>
      <c r="I100" s="28"/>
      <c r="J100" s="29"/>
      <c r="K100" s="25"/>
      <c r="L100" s="25"/>
      <c r="M100" s="58"/>
      <c r="N100" s="97"/>
      <c r="O100" s="98"/>
      <c r="P100" s="98"/>
      <c r="Q100" s="60"/>
    </row>
    <row r="101" spans="1:17" ht="13.5">
      <c r="A101" s="67">
        <v>34424</v>
      </c>
      <c r="B101" s="69">
        <f t="shared" si="2"/>
        <v>1994</v>
      </c>
      <c r="C101" s="24" t="s">
        <v>44</v>
      </c>
      <c r="D101" s="25">
        <v>125.876</v>
      </c>
      <c r="E101" s="25">
        <v>1.6276441143226266</v>
      </c>
      <c r="F101" s="26">
        <v>0.11771443115297336</v>
      </c>
      <c r="G101" s="66">
        <v>770.0716051999998</v>
      </c>
      <c r="H101" s="81">
        <v>0.01627644114322635</v>
      </c>
      <c r="I101" s="28"/>
      <c r="J101" s="29"/>
      <c r="K101" s="25"/>
      <c r="L101" s="25"/>
      <c r="M101" s="58"/>
      <c r="N101" s="97"/>
      <c r="O101" s="98"/>
      <c r="P101" s="98"/>
      <c r="Q101" s="60"/>
    </row>
    <row r="102" spans="1:17" ht="13.5">
      <c r="A102" s="67">
        <v>34515</v>
      </c>
      <c r="B102" s="69">
        <f t="shared" si="2"/>
        <v>1994</v>
      </c>
      <c r="C102" s="24" t="s">
        <v>45</v>
      </c>
      <c r="D102" s="25">
        <v>125.452</v>
      </c>
      <c r="E102" s="25">
        <v>1.1424194783730413</v>
      </c>
      <c r="F102" s="26">
        <v>-0.33683942927961374</v>
      </c>
      <c r="G102" s="66">
        <v>767.4777003999998</v>
      </c>
      <c r="H102" s="81">
        <v>0.011424194783730579</v>
      </c>
      <c r="I102" s="28"/>
      <c r="J102" s="29"/>
      <c r="K102" s="25"/>
      <c r="L102" s="25"/>
      <c r="M102" s="58"/>
      <c r="N102" s="97"/>
      <c r="O102" s="98"/>
      <c r="P102" s="98"/>
      <c r="Q102" s="60"/>
    </row>
    <row r="103" spans="1:17" ht="13.5">
      <c r="A103" s="67">
        <v>34607</v>
      </c>
      <c r="B103" s="69">
        <f t="shared" si="2"/>
        <v>1994</v>
      </c>
      <c r="C103" s="24" t="s">
        <v>46</v>
      </c>
      <c r="D103" s="25">
        <v>124.39</v>
      </c>
      <c r="E103" s="25">
        <v>0.15459186138263684</v>
      </c>
      <c r="F103" s="26">
        <v>-0.8465389152823373</v>
      </c>
      <c r="G103" s="66">
        <v>760.9807029999998</v>
      </c>
      <c r="H103" s="81">
        <v>0.0015459186138266912</v>
      </c>
      <c r="I103" s="28"/>
      <c r="J103" s="29"/>
      <c r="K103" s="25"/>
      <c r="L103" s="25"/>
      <c r="M103" s="58"/>
      <c r="N103" s="97"/>
      <c r="O103" s="98"/>
      <c r="P103" s="98"/>
      <c r="Q103" s="60"/>
    </row>
    <row r="104" spans="1:17" ht="13.5">
      <c r="A104" s="67">
        <v>34699</v>
      </c>
      <c r="B104" s="69">
        <f t="shared" si="2"/>
        <v>1994</v>
      </c>
      <c r="C104" s="24" t="s">
        <v>47</v>
      </c>
      <c r="D104" s="25">
        <v>125.125</v>
      </c>
      <c r="E104" s="25">
        <v>-0.47960677017052245</v>
      </c>
      <c r="F104" s="26">
        <v>0.5908835115362967</v>
      </c>
      <c r="G104" s="66">
        <v>765.4772124999997</v>
      </c>
      <c r="H104" s="81">
        <v>-0.004796067701705153</v>
      </c>
      <c r="I104" s="28"/>
      <c r="J104" s="29"/>
      <c r="K104" s="25"/>
      <c r="L104" s="25"/>
      <c r="M104" s="58"/>
      <c r="N104" s="97"/>
      <c r="O104" s="98"/>
      <c r="P104" s="98"/>
      <c r="Q104" s="60"/>
    </row>
    <row r="105" spans="1:17" ht="13.5">
      <c r="A105" s="67">
        <v>34789</v>
      </c>
      <c r="B105" s="69">
        <f t="shared" si="2"/>
        <v>1995</v>
      </c>
      <c r="C105" s="24" t="s">
        <v>48</v>
      </c>
      <c r="D105" s="25">
        <v>127.239</v>
      </c>
      <c r="E105" s="25">
        <v>1.082811655915345</v>
      </c>
      <c r="F105" s="26">
        <v>1.6895104895104929</v>
      </c>
      <c r="G105" s="66">
        <v>778.4100302999998</v>
      </c>
      <c r="H105" s="81">
        <v>0.0108281165591535</v>
      </c>
      <c r="I105" s="28"/>
      <c r="J105" s="29"/>
      <c r="K105" s="25"/>
      <c r="L105" s="25"/>
      <c r="M105" s="58"/>
      <c r="N105" s="97"/>
      <c r="O105" s="98"/>
      <c r="P105" s="98"/>
      <c r="Q105" s="60"/>
    </row>
    <row r="106" spans="1:21" s="49" customFormat="1" ht="13.5">
      <c r="A106" s="67">
        <v>34880</v>
      </c>
      <c r="B106" s="69">
        <f t="shared" si="2"/>
        <v>1995</v>
      </c>
      <c r="C106" s="24" t="s">
        <v>49</v>
      </c>
      <c r="D106" s="25">
        <v>129.484</v>
      </c>
      <c r="E106" s="25">
        <v>3.213978254631262</v>
      </c>
      <c r="F106" s="26">
        <v>1.7653961364047221</v>
      </c>
      <c r="G106" s="66">
        <v>792.1520509003028</v>
      </c>
      <c r="H106" s="81">
        <v>0.032149924991231815</v>
      </c>
      <c r="I106" s="28"/>
      <c r="J106" s="29"/>
      <c r="K106" s="25"/>
      <c r="L106" s="25"/>
      <c r="M106" s="58"/>
      <c r="N106" s="97"/>
      <c r="O106" s="98"/>
      <c r="P106" s="98"/>
      <c r="Q106" s="60"/>
      <c r="T106" s="133"/>
      <c r="U106" s="133"/>
    </row>
    <row r="107" spans="1:17" ht="13.5">
      <c r="A107" s="67">
        <v>34972</v>
      </c>
      <c r="B107" s="69">
        <f t="shared" si="2"/>
        <v>1995</v>
      </c>
      <c r="C107" s="24" t="s">
        <v>50</v>
      </c>
      <c r="D107" s="25">
        <v>129.652</v>
      </c>
      <c r="E107" s="25">
        <v>4.2302435887129075</v>
      </c>
      <c r="F107" s="26">
        <v>0.1307457600938942</v>
      </c>
      <c r="G107" s="66">
        <v>793.1877561203518</v>
      </c>
      <c r="H107" s="81">
        <v>0.042323087817316196</v>
      </c>
      <c r="I107" s="28"/>
      <c r="J107" s="29"/>
      <c r="K107" s="25"/>
      <c r="L107" s="25"/>
      <c r="M107" s="58"/>
      <c r="N107" s="97"/>
      <c r="O107" s="98"/>
      <c r="P107" s="98"/>
      <c r="Q107" s="60"/>
    </row>
    <row r="108" spans="1:17" ht="13.5">
      <c r="A108" s="67">
        <v>35064</v>
      </c>
      <c r="B108" s="69">
        <f t="shared" si="2"/>
        <v>1995</v>
      </c>
      <c r="C108" s="24" t="s">
        <v>51</v>
      </c>
      <c r="D108" s="25">
        <v>131.733</v>
      </c>
      <c r="E108" s="25">
        <v>5.281118881118885</v>
      </c>
      <c r="F108" s="26">
        <v>1.6050658686329693</v>
      </c>
      <c r="G108" s="66">
        <v>805.9189420680152</v>
      </c>
      <c r="H108" s="81">
        <v>0.05283204895928306</v>
      </c>
      <c r="I108" s="28"/>
      <c r="J108" s="29"/>
      <c r="K108" s="25"/>
      <c r="L108" s="25"/>
      <c r="M108" s="58"/>
      <c r="N108" s="97"/>
      <c r="O108" s="98"/>
      <c r="P108" s="98"/>
      <c r="Q108" s="60"/>
    </row>
    <row r="109" spans="1:17" ht="13.5">
      <c r="A109" s="67">
        <v>35155</v>
      </c>
      <c r="B109" s="69">
        <f t="shared" si="2"/>
        <v>1996</v>
      </c>
      <c r="C109" s="24" t="s">
        <v>52</v>
      </c>
      <c r="D109" s="25">
        <v>134.618</v>
      </c>
      <c r="E109" s="25">
        <v>5.799322534757417</v>
      </c>
      <c r="F109" s="26">
        <v>2.1900359059612935</v>
      </c>
      <c r="G109" s="66">
        <v>823.5688562722481</v>
      </c>
      <c r="H109" s="81">
        <v>0.05801418817129589</v>
      </c>
      <c r="I109" s="28"/>
      <c r="J109" s="29"/>
      <c r="K109" s="25"/>
      <c r="L109" s="25"/>
      <c r="M109" s="58"/>
      <c r="N109" s="97"/>
      <c r="O109" s="98"/>
      <c r="P109" s="98"/>
      <c r="Q109" s="60"/>
    </row>
    <row r="110" spans="1:17" ht="13.5">
      <c r="A110" s="67">
        <v>35246</v>
      </c>
      <c r="B110" s="69">
        <f t="shared" si="2"/>
        <v>1996</v>
      </c>
      <c r="C110" s="24" t="s">
        <v>53</v>
      </c>
      <c r="D110" s="25">
        <v>136.532</v>
      </c>
      <c r="E110" s="25">
        <v>5.4431435544159905</v>
      </c>
      <c r="F110" s="26">
        <v>1.4218009478673104</v>
      </c>
      <c r="G110" s="66">
        <v>835.2783660770668</v>
      </c>
      <c r="H110" s="81">
        <v>0.054441966195441616</v>
      </c>
      <c r="I110" s="28"/>
      <c r="J110" s="29"/>
      <c r="K110" s="25"/>
      <c r="L110" s="25"/>
      <c r="M110" s="58"/>
      <c r="N110" s="97"/>
      <c r="O110" s="98"/>
      <c r="P110" s="98"/>
      <c r="Q110" s="60"/>
    </row>
    <row r="111" spans="1:17" ht="13.5">
      <c r="A111" s="67">
        <v>35338</v>
      </c>
      <c r="B111" s="69">
        <f t="shared" si="2"/>
        <v>1996</v>
      </c>
      <c r="C111" s="24" t="s">
        <v>54</v>
      </c>
      <c r="D111" s="25">
        <v>136.217</v>
      </c>
      <c r="E111" s="25">
        <v>5.06355474655233</v>
      </c>
      <c r="F111" s="26">
        <v>-0.22971514370257354</v>
      </c>
      <c r="G111" s="66">
        <v>833.3596051781165</v>
      </c>
      <c r="H111" s="81">
        <v>0.05064607811680499</v>
      </c>
      <c r="I111" s="28"/>
      <c r="J111" s="29"/>
      <c r="K111" s="25"/>
      <c r="L111" s="25"/>
      <c r="M111" s="58"/>
      <c r="N111" s="97"/>
      <c r="O111" s="98"/>
      <c r="P111" s="98"/>
      <c r="Q111" s="60"/>
    </row>
    <row r="112" spans="1:17" ht="13.5">
      <c r="A112" s="67">
        <v>35430</v>
      </c>
      <c r="B112" s="69">
        <f t="shared" si="2"/>
        <v>1996</v>
      </c>
      <c r="C112" s="24" t="s">
        <v>55</v>
      </c>
      <c r="D112" s="25">
        <v>136.844</v>
      </c>
      <c r="E112" s="25">
        <v>3.8798175096596825</v>
      </c>
      <c r="F112" s="26">
        <v>0.46129497052495727</v>
      </c>
      <c r="G112" s="66">
        <v>837.2038511231898</v>
      </c>
      <c r="H112" s="81">
        <v>0.03881892758953698</v>
      </c>
      <c r="I112" s="28"/>
      <c r="J112" s="29"/>
      <c r="K112" s="25"/>
      <c r="L112" s="25"/>
      <c r="M112" s="58"/>
      <c r="N112" s="97"/>
      <c r="O112" s="98"/>
      <c r="P112" s="98"/>
      <c r="Q112" s="60"/>
    </row>
    <row r="113" spans="1:17" ht="13.5">
      <c r="A113" s="67">
        <v>35520</v>
      </c>
      <c r="B113" s="69">
        <f t="shared" si="2"/>
        <v>1997</v>
      </c>
      <c r="C113" s="24" t="s">
        <v>56</v>
      </c>
      <c r="D113" s="25">
        <v>136.463</v>
      </c>
      <c r="E113" s="25">
        <v>1.3705448008438685</v>
      </c>
      <c r="F113" s="26">
        <v>-0.27841922188769713</v>
      </c>
      <c r="G113" s="66">
        <v>834.8729146752788</v>
      </c>
      <c r="H113" s="81">
        <v>0.013725699213781306</v>
      </c>
      <c r="I113" s="28"/>
      <c r="J113" s="29"/>
      <c r="K113" s="25"/>
      <c r="L113" s="25"/>
      <c r="M113" s="58"/>
      <c r="N113" s="97"/>
      <c r="O113" s="98"/>
      <c r="P113" s="98"/>
      <c r="Q113" s="60"/>
    </row>
    <row r="114" spans="1:17" ht="13.5">
      <c r="A114" s="67">
        <v>35611</v>
      </c>
      <c r="B114" s="69">
        <f t="shared" si="2"/>
        <v>1997</v>
      </c>
      <c r="C114" s="24" t="s">
        <v>57</v>
      </c>
      <c r="D114" s="25">
        <v>138.325</v>
      </c>
      <c r="E114" s="25">
        <v>1.3132452465355944</v>
      </c>
      <c r="F114" s="26">
        <v>1.3654724210958242</v>
      </c>
      <c r="G114" s="66">
        <v>846.2728740763686</v>
      </c>
      <c r="H114" s="81">
        <v>0.013162687369646653</v>
      </c>
      <c r="I114" s="28"/>
      <c r="J114" s="29"/>
      <c r="K114" s="25"/>
      <c r="L114" s="25"/>
      <c r="M114" s="58"/>
      <c r="N114" s="97"/>
      <c r="O114" s="98"/>
      <c r="P114" s="98"/>
      <c r="Q114" s="60"/>
    </row>
    <row r="115" spans="1:17" ht="13.5">
      <c r="A115" s="67">
        <v>35703</v>
      </c>
      <c r="B115" s="69">
        <f t="shared" si="2"/>
        <v>1997</v>
      </c>
      <c r="C115" s="24" t="s">
        <v>58</v>
      </c>
      <c r="D115" s="25">
        <v>138.339</v>
      </c>
      <c r="E115" s="25">
        <v>1.5578084967368135</v>
      </c>
      <c r="F115" s="26">
        <v>0.01012109163203326</v>
      </c>
      <c r="G115" s="66">
        <v>846.3585261294108</v>
      </c>
      <c r="H115" s="81">
        <v>0.015598213388944071</v>
      </c>
      <c r="I115" s="28"/>
      <c r="J115" s="29"/>
      <c r="K115" s="25"/>
      <c r="L115" s="25"/>
      <c r="M115" s="58"/>
      <c r="N115" s="97"/>
      <c r="O115" s="98"/>
      <c r="P115" s="98"/>
      <c r="Q115" s="60"/>
    </row>
    <row r="116" spans="1:17" ht="13.5">
      <c r="A116" s="67">
        <v>35795</v>
      </c>
      <c r="B116" s="69">
        <f t="shared" si="2"/>
        <v>1997</v>
      </c>
      <c r="C116" s="30" t="s">
        <v>59</v>
      </c>
      <c r="D116" s="25">
        <v>137.604</v>
      </c>
      <c r="E116" s="25">
        <v>0.5553769255502758</v>
      </c>
      <c r="F116" s="26">
        <v>-0.5313035369635354</v>
      </c>
      <c r="G116" s="66">
        <v>841.8617933446928</v>
      </c>
      <c r="H116" s="81">
        <v>0.0055636894350807875</v>
      </c>
      <c r="I116" s="28"/>
      <c r="J116" s="29"/>
      <c r="K116" s="25"/>
      <c r="L116" s="25"/>
      <c r="M116" s="58"/>
      <c r="N116" s="97"/>
      <c r="O116" s="98"/>
      <c r="P116" s="98"/>
      <c r="Q116" s="60"/>
    </row>
    <row r="117" spans="1:17" ht="13.5">
      <c r="A117" s="67">
        <v>35885</v>
      </c>
      <c r="B117" s="69">
        <f t="shared" si="2"/>
        <v>1998</v>
      </c>
      <c r="C117" s="30" t="s">
        <v>60</v>
      </c>
      <c r="D117" s="25">
        <v>140.246</v>
      </c>
      <c r="E117" s="25">
        <v>2.7721800048364873</v>
      </c>
      <c r="F117" s="26">
        <v>1.9200023255137901</v>
      </c>
      <c r="G117" s="66">
        <v>858.025559354523</v>
      </c>
      <c r="H117" s="81">
        <v>0.02773193892420056</v>
      </c>
      <c r="I117" s="28"/>
      <c r="J117" s="29"/>
      <c r="K117" s="25"/>
      <c r="L117" s="25"/>
      <c r="M117" s="58"/>
      <c r="N117" s="97"/>
      <c r="O117" s="98"/>
      <c r="P117" s="98"/>
      <c r="Q117" s="60"/>
    </row>
    <row r="118" spans="1:21" s="72" customFormat="1" ht="13.5">
      <c r="A118" s="70">
        <v>35976</v>
      </c>
      <c r="B118" s="71">
        <f t="shared" si="2"/>
        <v>1998</v>
      </c>
      <c r="C118" s="30" t="s">
        <v>61</v>
      </c>
      <c r="D118" s="25">
        <v>140.213</v>
      </c>
      <c r="E118" s="25">
        <v>1.3649015000903708</v>
      </c>
      <c r="F118" s="26">
        <v>-0.022530082854423983</v>
      </c>
      <c r="G118" s="66">
        <v>857.8322454850884</v>
      </c>
      <c r="H118" s="81">
        <v>0.01365915387673966</v>
      </c>
      <c r="I118" s="28"/>
      <c r="J118" s="29">
        <v>100.43</v>
      </c>
      <c r="K118" s="25"/>
      <c r="L118" s="25"/>
      <c r="M118" s="58"/>
      <c r="N118" s="97"/>
      <c r="O118" s="98"/>
      <c r="P118" s="98"/>
      <c r="Q118" s="88"/>
      <c r="T118" s="134"/>
      <c r="U118" s="134"/>
    </row>
    <row r="119" spans="1:21" s="89" customFormat="1" ht="13.5">
      <c r="A119" s="70">
        <v>36068</v>
      </c>
      <c r="B119" s="71">
        <f t="shared" si="2"/>
        <v>1998</v>
      </c>
      <c r="C119" s="30" t="s">
        <v>62</v>
      </c>
      <c r="D119" s="25">
        <v>141.818</v>
      </c>
      <c r="E119" s="25">
        <v>2.514836741627461</v>
      </c>
      <c r="F119" s="26">
        <v>1.1446870119033317</v>
      </c>
      <c r="G119" s="66">
        <v>867.651739783075</v>
      </c>
      <c r="H119" s="81">
        <v>0.025158621312699303</v>
      </c>
      <c r="I119" s="28"/>
      <c r="J119" s="29">
        <v>101.57</v>
      </c>
      <c r="K119" s="25"/>
      <c r="L119" s="25">
        <v>1.135118988350081</v>
      </c>
      <c r="M119" s="58"/>
      <c r="N119" s="97"/>
      <c r="O119" s="98"/>
      <c r="P119" s="98"/>
      <c r="Q119" s="88"/>
      <c r="T119" s="135"/>
      <c r="U119" s="135"/>
    </row>
    <row r="120" spans="1:21" s="72" customFormat="1" ht="13.5">
      <c r="A120" s="70">
        <v>36160</v>
      </c>
      <c r="B120" s="71">
        <f t="shared" si="2"/>
        <v>1998</v>
      </c>
      <c r="C120" s="30" t="s">
        <v>63</v>
      </c>
      <c r="D120" s="25">
        <v>142.448</v>
      </c>
      <c r="E120" s="25">
        <v>3.5202465044620745</v>
      </c>
      <c r="F120" s="26">
        <v>0.4442313387581233</v>
      </c>
      <c r="G120" s="66">
        <v>871.5061207224715</v>
      </c>
      <c r="H120" s="81">
        <v>0.03521281950568467</v>
      </c>
      <c r="I120" s="28"/>
      <c r="J120" s="29">
        <v>99.79</v>
      </c>
      <c r="K120" s="25"/>
      <c r="L120" s="25">
        <v>-1.7524859702667983</v>
      </c>
      <c r="M120" s="58"/>
      <c r="N120" s="97"/>
      <c r="O120" s="98"/>
      <c r="P120" s="98"/>
      <c r="Q120" s="88"/>
      <c r="T120" s="134"/>
      <c r="U120" s="134"/>
    </row>
    <row r="121" spans="1:21" s="72" customFormat="1" ht="13.5">
      <c r="A121" s="70">
        <v>36250</v>
      </c>
      <c r="B121" s="71">
        <f t="shared" si="2"/>
        <v>1999</v>
      </c>
      <c r="C121" s="30" t="s">
        <v>64</v>
      </c>
      <c r="D121" s="25">
        <v>143.363</v>
      </c>
      <c r="E121" s="25">
        <v>2.2225232805213624</v>
      </c>
      <c r="F121" s="26">
        <v>0.6423396607884926</v>
      </c>
      <c r="G121" s="66">
        <v>877.1041501820711</v>
      </c>
      <c r="H121" s="81">
        <v>0.022235457463412267</v>
      </c>
      <c r="I121" s="28"/>
      <c r="J121" s="29">
        <v>102.57</v>
      </c>
      <c r="K121" s="25"/>
      <c r="L121" s="25">
        <v>2.785850285599746</v>
      </c>
      <c r="M121" s="58"/>
      <c r="N121" s="97"/>
      <c r="O121" s="98"/>
      <c r="P121" s="98"/>
      <c r="Q121" s="88"/>
      <c r="T121" s="134"/>
      <c r="U121" s="134"/>
    </row>
    <row r="122" spans="1:21" s="72" customFormat="1" ht="13.5">
      <c r="A122" s="70">
        <v>36341</v>
      </c>
      <c r="B122" s="71">
        <f t="shared" si="2"/>
        <v>1999</v>
      </c>
      <c r="C122" s="30" t="s">
        <v>65</v>
      </c>
      <c r="D122" s="25">
        <v>145.398</v>
      </c>
      <c r="E122" s="25">
        <v>3.6979452689836196</v>
      </c>
      <c r="F122" s="26">
        <v>1.4194736438272055</v>
      </c>
      <c r="G122" s="66">
        <v>889.5544124228201</v>
      </c>
      <c r="H122" s="81">
        <v>0.036979452689836156</v>
      </c>
      <c r="I122" s="28"/>
      <c r="J122" s="90">
        <v>100</v>
      </c>
      <c r="K122" s="25">
        <v>-0.4281589166583758</v>
      </c>
      <c r="L122" s="25">
        <v>-2.505605927659153</v>
      </c>
      <c r="M122" s="58"/>
      <c r="N122" s="99"/>
      <c r="O122" s="98"/>
      <c r="P122" s="98"/>
      <c r="Q122" s="88"/>
      <c r="R122" s="88"/>
      <c r="S122" s="91"/>
      <c r="T122" s="134"/>
      <c r="U122" s="134"/>
    </row>
    <row r="123" spans="1:21" s="72" customFormat="1" ht="13.5">
      <c r="A123" s="70">
        <v>36433</v>
      </c>
      <c r="B123" s="71">
        <f t="shared" si="2"/>
        <v>1999</v>
      </c>
      <c r="C123" s="30" t="s">
        <v>66</v>
      </c>
      <c r="D123" s="25"/>
      <c r="E123" s="25"/>
      <c r="F123" s="26"/>
      <c r="G123" s="66">
        <v>881.9931999172261</v>
      </c>
      <c r="H123" s="81">
        <v>0.016529051319296162</v>
      </c>
      <c r="I123" s="28"/>
      <c r="J123" s="40">
        <v>99.15</v>
      </c>
      <c r="K123" s="25">
        <v>-2.3825932854189107</v>
      </c>
      <c r="L123" s="25">
        <v>-0.8499999999999943</v>
      </c>
      <c r="M123" s="28"/>
      <c r="N123" s="100"/>
      <c r="O123" s="98"/>
      <c r="P123" s="98"/>
      <c r="Q123" s="88"/>
      <c r="R123" s="88"/>
      <c r="S123" s="91"/>
      <c r="T123" s="134"/>
      <c r="U123" s="134"/>
    </row>
    <row r="124" spans="1:21" s="72" customFormat="1" ht="13.5">
      <c r="A124" s="70">
        <v>36525</v>
      </c>
      <c r="B124" s="71">
        <f t="shared" si="2"/>
        <v>1999</v>
      </c>
      <c r="C124" s="35" t="s">
        <v>67</v>
      </c>
      <c r="D124" s="36"/>
      <c r="E124" s="36"/>
      <c r="F124" s="37"/>
      <c r="G124" s="66">
        <v>916.9526883254429</v>
      </c>
      <c r="H124" s="81">
        <v>0.05214715826125982</v>
      </c>
      <c r="I124" s="38"/>
      <c r="J124" s="39">
        <v>103.08</v>
      </c>
      <c r="K124" s="36">
        <v>3.2969235394328007</v>
      </c>
      <c r="L124" s="36">
        <v>3.963691376701959</v>
      </c>
      <c r="M124" s="38"/>
      <c r="N124" s="101"/>
      <c r="O124" s="102"/>
      <c r="P124" s="102"/>
      <c r="Q124" s="88"/>
      <c r="R124" s="88"/>
      <c r="S124" s="91"/>
      <c r="T124" s="134"/>
      <c r="U124" s="134"/>
    </row>
    <row r="125" spans="1:21" s="72" customFormat="1" ht="13.5">
      <c r="A125" s="70">
        <v>36616</v>
      </c>
      <c r="B125" s="71">
        <f t="shared" si="2"/>
        <v>2000</v>
      </c>
      <c r="C125" s="30" t="s">
        <v>69</v>
      </c>
      <c r="D125" s="25"/>
      <c r="E125" s="25"/>
      <c r="F125" s="26"/>
      <c r="G125" s="66">
        <v>927.5383858332744</v>
      </c>
      <c r="H125" s="81">
        <v>0.05750085168418617</v>
      </c>
      <c r="I125" s="28"/>
      <c r="J125" s="40">
        <v>104.27</v>
      </c>
      <c r="K125" s="25">
        <v>1.657404699229797</v>
      </c>
      <c r="L125" s="25">
        <v>1.1544431509507158</v>
      </c>
      <c r="M125" s="28"/>
      <c r="N125" s="100"/>
      <c r="O125" s="98"/>
      <c r="P125" s="98"/>
      <c r="Q125" s="88"/>
      <c r="R125" s="88"/>
      <c r="S125" s="91"/>
      <c r="T125" s="134"/>
      <c r="U125" s="134"/>
    </row>
    <row r="126" spans="1:21" s="72" customFormat="1" ht="13.5">
      <c r="A126" s="70">
        <v>36707</v>
      </c>
      <c r="B126" s="71">
        <f t="shared" si="2"/>
        <v>2000</v>
      </c>
      <c r="C126" s="30" t="s">
        <v>70</v>
      </c>
      <c r="D126" s="25"/>
      <c r="E126" s="25"/>
      <c r="F126" s="26"/>
      <c r="G126" s="66">
        <v>928.6058511281818</v>
      </c>
      <c r="H126" s="81">
        <v>0.04390000000000005</v>
      </c>
      <c r="I126" s="28"/>
      <c r="J126" s="40">
        <v>104.39</v>
      </c>
      <c r="K126" s="25">
        <v>4.390000000000001</v>
      </c>
      <c r="L126" s="25">
        <v>0.11508583485183134</v>
      </c>
      <c r="M126" s="28"/>
      <c r="N126" s="100"/>
      <c r="O126" s="98"/>
      <c r="P126" s="98"/>
      <c r="Q126" s="88"/>
      <c r="R126" s="88"/>
      <c r="S126" s="91"/>
      <c r="T126" s="134"/>
      <c r="U126" s="134"/>
    </row>
    <row r="127" spans="1:21" s="72" customFormat="1" ht="14.25" customHeight="1">
      <c r="A127" s="70">
        <v>36799</v>
      </c>
      <c r="B127" s="71">
        <f t="shared" si="2"/>
        <v>2000</v>
      </c>
      <c r="C127" s="30" t="s">
        <v>71</v>
      </c>
      <c r="D127" s="25"/>
      <c r="E127" s="25"/>
      <c r="F127" s="26"/>
      <c r="G127" s="66">
        <v>944.2620087868235</v>
      </c>
      <c r="H127" s="81">
        <v>0.07060010085728696</v>
      </c>
      <c r="I127" s="28"/>
      <c r="J127" s="40">
        <v>106.15</v>
      </c>
      <c r="K127" s="25">
        <v>7.060010085728694</v>
      </c>
      <c r="L127" s="25">
        <v>1.685985247629088</v>
      </c>
      <c r="M127" s="28"/>
      <c r="N127" s="100"/>
      <c r="O127" s="98"/>
      <c r="P127" s="98"/>
      <c r="Q127" s="88"/>
      <c r="R127" s="88"/>
      <c r="S127" s="91"/>
      <c r="T127" s="134"/>
      <c r="U127" s="134"/>
    </row>
    <row r="128" spans="1:19" ht="13.5">
      <c r="A128" s="67">
        <v>36891</v>
      </c>
      <c r="B128" s="69">
        <f t="shared" si="2"/>
        <v>2000</v>
      </c>
      <c r="C128" s="35">
        <v>36891</v>
      </c>
      <c r="D128" s="36"/>
      <c r="E128" s="36"/>
      <c r="F128" s="37"/>
      <c r="G128" s="66">
        <v>950.2220233500564</v>
      </c>
      <c r="H128" s="81">
        <v>0.03628249902987979</v>
      </c>
      <c r="I128" s="38"/>
      <c r="J128" s="39">
        <v>106.82</v>
      </c>
      <c r="K128" s="36">
        <v>3.6282499029879656</v>
      </c>
      <c r="L128" s="36">
        <v>0.6311822892133655</v>
      </c>
      <c r="M128" s="38"/>
      <c r="N128" s="101"/>
      <c r="O128" s="102"/>
      <c r="P128" s="102"/>
      <c r="Q128" s="60"/>
      <c r="R128" s="60"/>
      <c r="S128" s="61"/>
    </row>
    <row r="129" spans="1:22" ht="13.5">
      <c r="A129" s="67">
        <v>36981</v>
      </c>
      <c r="B129" s="69">
        <f t="shared" si="2"/>
        <v>2001</v>
      </c>
      <c r="C129" s="41">
        <v>36981</v>
      </c>
      <c r="D129" s="25"/>
      <c r="E129" s="25"/>
      <c r="F129" s="26"/>
      <c r="G129" s="66">
        <v>947.5533601127879</v>
      </c>
      <c r="H129" s="81">
        <v>0.021578594034717513</v>
      </c>
      <c r="I129" s="28"/>
      <c r="J129" s="40">
        <v>106.52</v>
      </c>
      <c r="K129" s="25">
        <v>2.157859403471756</v>
      </c>
      <c r="L129" s="25">
        <v>-0.2808462834675128</v>
      </c>
      <c r="M129" s="28"/>
      <c r="N129" s="100"/>
      <c r="O129" s="98"/>
      <c r="P129" s="98"/>
      <c r="Q129" s="60"/>
      <c r="R129" s="60"/>
      <c r="S129" s="61"/>
      <c r="V129" s="2"/>
    </row>
    <row r="130" spans="1:22" ht="13.5">
      <c r="A130" s="67">
        <v>37072</v>
      </c>
      <c r="B130" s="69">
        <f t="shared" si="2"/>
        <v>2001</v>
      </c>
      <c r="C130" s="30">
        <v>37072</v>
      </c>
      <c r="D130" s="25"/>
      <c r="E130" s="25"/>
      <c r="F130" s="26"/>
      <c r="G130" s="66">
        <v>948.2650036427262</v>
      </c>
      <c r="H130" s="81">
        <v>0.021170610211706187</v>
      </c>
      <c r="I130" s="28"/>
      <c r="J130" s="40">
        <v>106.6</v>
      </c>
      <c r="K130" s="25">
        <v>2.117061021170604</v>
      </c>
      <c r="L130" s="25">
        <v>0.07510326699211256</v>
      </c>
      <c r="M130" s="28"/>
      <c r="N130" s="100"/>
      <c r="O130" s="98"/>
      <c r="P130" s="98"/>
      <c r="Q130" s="60"/>
      <c r="R130" s="60"/>
      <c r="S130" s="61"/>
      <c r="V130" s="2"/>
    </row>
    <row r="131" spans="1:22" ht="13.5">
      <c r="A131" s="67">
        <v>37164</v>
      </c>
      <c r="B131" s="69">
        <f t="shared" si="2"/>
        <v>2001</v>
      </c>
      <c r="C131" s="30">
        <v>37164</v>
      </c>
      <c r="D131" s="25"/>
      <c r="E131" s="25"/>
      <c r="F131" s="26"/>
      <c r="G131" s="66">
        <v>952.2679984986289</v>
      </c>
      <c r="H131" s="81">
        <v>0.008478568064060443</v>
      </c>
      <c r="I131" s="28"/>
      <c r="J131" s="40">
        <v>107.05</v>
      </c>
      <c r="K131" s="25">
        <v>0.8478568064060211</v>
      </c>
      <c r="L131" s="25">
        <v>0.4221388367729858</v>
      </c>
      <c r="M131" s="28"/>
      <c r="N131" s="100"/>
      <c r="O131" s="98"/>
      <c r="P131" s="98"/>
      <c r="Q131" s="60"/>
      <c r="R131" s="60"/>
      <c r="S131" s="61"/>
      <c r="V131" s="2"/>
    </row>
    <row r="132" spans="1:22" ht="13.5">
      <c r="A132" s="67">
        <v>37256</v>
      </c>
      <c r="B132" s="69">
        <f t="shared" si="2"/>
        <v>2001</v>
      </c>
      <c r="C132" s="35">
        <v>37256</v>
      </c>
      <c r="D132" s="36"/>
      <c r="E132" s="36"/>
      <c r="F132" s="37"/>
      <c r="G132" s="66">
        <v>952.8017311460826</v>
      </c>
      <c r="H132" s="81">
        <v>0.002714847406852794</v>
      </c>
      <c r="I132" s="38"/>
      <c r="J132" s="39">
        <v>107.11</v>
      </c>
      <c r="K132" s="36">
        <v>0.2714847406852708</v>
      </c>
      <c r="L132" s="36">
        <v>0.05604857543204323</v>
      </c>
      <c r="M132" s="38"/>
      <c r="N132" s="101"/>
      <c r="O132" s="102"/>
      <c r="P132" s="102"/>
      <c r="Q132" s="60"/>
      <c r="R132" s="60"/>
      <c r="S132" s="61"/>
      <c r="V132" s="2"/>
    </row>
    <row r="133" spans="1:22" ht="13.5">
      <c r="A133" s="67">
        <v>37346</v>
      </c>
      <c r="B133" s="69">
        <f t="shared" si="2"/>
        <v>2002</v>
      </c>
      <c r="C133" s="30">
        <v>37346</v>
      </c>
      <c r="D133" s="36"/>
      <c r="E133" s="25"/>
      <c r="F133" s="26"/>
      <c r="G133" s="66">
        <v>945.329474081731</v>
      </c>
      <c r="H133" s="81">
        <v>-0.0023469770935035106</v>
      </c>
      <c r="I133" s="28"/>
      <c r="J133" s="40">
        <v>106.27</v>
      </c>
      <c r="K133" s="25">
        <v>-0.23469770935035675</v>
      </c>
      <c r="L133" s="25">
        <v>-0.784240500420132</v>
      </c>
      <c r="M133" s="28"/>
      <c r="N133" s="100"/>
      <c r="O133" s="98"/>
      <c r="P133" s="98"/>
      <c r="Q133" s="60"/>
      <c r="R133" s="60"/>
      <c r="S133" s="60"/>
      <c r="V133" s="2"/>
    </row>
    <row r="134" spans="1:22" ht="13.5">
      <c r="A134" s="67">
        <v>37437</v>
      </c>
      <c r="B134" s="69">
        <f t="shared" si="2"/>
        <v>2002</v>
      </c>
      <c r="C134" s="30">
        <v>37437</v>
      </c>
      <c r="D134" s="25"/>
      <c r="E134" s="25"/>
      <c r="F134" s="26"/>
      <c r="G134" s="66">
        <v>960.8077208578882</v>
      </c>
      <c r="H134" s="81">
        <v>0.013227016885553722</v>
      </c>
      <c r="I134" s="28"/>
      <c r="J134" s="40">
        <v>108.01</v>
      </c>
      <c r="K134" s="25">
        <v>1.3227016885553573</v>
      </c>
      <c r="L134" s="25">
        <v>1.637338853862811</v>
      </c>
      <c r="M134" s="28"/>
      <c r="N134" s="100"/>
      <c r="O134" s="98"/>
      <c r="P134" s="98"/>
      <c r="Q134" s="60"/>
      <c r="R134" s="60"/>
      <c r="S134" s="60"/>
      <c r="V134" s="2"/>
    </row>
    <row r="135" spans="1:22" ht="13.5">
      <c r="A135" s="67">
        <v>37529</v>
      </c>
      <c r="B135" s="69">
        <f t="shared" si="2"/>
        <v>2002</v>
      </c>
      <c r="C135" s="30">
        <v>37529</v>
      </c>
      <c r="D135" s="25"/>
      <c r="E135" s="25"/>
      <c r="F135" s="26"/>
      <c r="G135" s="66">
        <v>964.3659385075795</v>
      </c>
      <c r="H135" s="81">
        <v>0.012704343764596171</v>
      </c>
      <c r="I135" s="28"/>
      <c r="J135" s="40">
        <v>108.41</v>
      </c>
      <c r="K135" s="25">
        <v>1.2704343764595978</v>
      </c>
      <c r="L135" s="25">
        <v>0.37033607999258533</v>
      </c>
      <c r="M135" s="28"/>
      <c r="N135" s="100"/>
      <c r="O135" s="98"/>
      <c r="P135" s="98"/>
      <c r="Q135" s="60"/>
      <c r="R135" s="60"/>
      <c r="S135" s="60"/>
      <c r="V135" s="2"/>
    </row>
    <row r="136" spans="1:22" s="34" customFormat="1" ht="13.5">
      <c r="A136" s="67">
        <v>37621</v>
      </c>
      <c r="B136" s="69">
        <f t="shared" si="2"/>
        <v>2002</v>
      </c>
      <c r="C136" s="35">
        <v>37621</v>
      </c>
      <c r="D136" s="36"/>
      <c r="E136" s="36"/>
      <c r="F136" s="37"/>
      <c r="G136" s="82">
        <v>954.1360627647172</v>
      </c>
      <c r="H136" s="83">
        <v>0.001400429465036268</v>
      </c>
      <c r="I136" s="38"/>
      <c r="J136" s="39">
        <v>107.26</v>
      </c>
      <c r="K136" s="36">
        <v>0.14004294650359975</v>
      </c>
      <c r="L136" s="36">
        <v>-1.0607877502075376</v>
      </c>
      <c r="M136" s="38"/>
      <c r="N136" s="101"/>
      <c r="O136" s="102"/>
      <c r="P136" s="102"/>
      <c r="Q136" s="60"/>
      <c r="R136" s="60"/>
      <c r="S136" s="60"/>
      <c r="T136" s="131"/>
      <c r="U136" s="131"/>
      <c r="V136" s="2"/>
    </row>
    <row r="137" spans="1:22" ht="13.5">
      <c r="A137" s="67">
        <v>37711</v>
      </c>
      <c r="B137" s="69">
        <f aca="true" t="shared" si="3" ref="B137:B200">+YEAR(A137)</f>
        <v>2003</v>
      </c>
      <c r="C137" s="30">
        <v>37711</v>
      </c>
      <c r="D137" s="25"/>
      <c r="E137" s="25"/>
      <c r="F137" s="26"/>
      <c r="G137" s="66">
        <v>964.5438493900641</v>
      </c>
      <c r="H137" s="81">
        <v>0.020325585772090315</v>
      </c>
      <c r="I137" s="28"/>
      <c r="J137" s="40">
        <v>108.43</v>
      </c>
      <c r="K137" s="25">
        <v>2.0325585772090062</v>
      </c>
      <c r="L137" s="25">
        <v>1.0908073839269081</v>
      </c>
      <c r="M137" s="28"/>
      <c r="N137" s="100"/>
      <c r="O137" s="98"/>
      <c r="P137" s="98"/>
      <c r="Q137" s="60"/>
      <c r="R137" s="60"/>
      <c r="S137" s="60"/>
      <c r="V137" s="2"/>
    </row>
    <row r="138" spans="1:22" ht="15.75">
      <c r="A138" s="67">
        <v>37802</v>
      </c>
      <c r="B138" s="69">
        <f t="shared" si="3"/>
        <v>2003</v>
      </c>
      <c r="C138" s="30">
        <v>37802</v>
      </c>
      <c r="D138" s="42"/>
      <c r="E138" s="25"/>
      <c r="F138" s="26"/>
      <c r="G138" s="66">
        <v>961.8751861527955</v>
      </c>
      <c r="H138" s="81">
        <v>0.0011110082399776733</v>
      </c>
      <c r="I138" s="28"/>
      <c r="J138" s="40">
        <v>108.13</v>
      </c>
      <c r="K138" s="25">
        <v>0.11110082399776904</v>
      </c>
      <c r="L138" s="25">
        <v>-0.2766761966245609</v>
      </c>
      <c r="M138" s="28"/>
      <c r="N138" s="100"/>
      <c r="O138" s="98"/>
      <c r="P138" s="98"/>
      <c r="Q138" s="60"/>
      <c r="R138" s="60"/>
      <c r="S138" s="60"/>
      <c r="V138" s="2"/>
    </row>
    <row r="139" spans="1:22" ht="13.5">
      <c r="A139" s="67">
        <v>37894</v>
      </c>
      <c r="B139" s="69">
        <f t="shared" si="3"/>
        <v>2003</v>
      </c>
      <c r="C139" s="30">
        <v>37894</v>
      </c>
      <c r="D139" s="25"/>
      <c r="E139" s="25"/>
      <c r="F139" s="26"/>
      <c r="G139" s="66">
        <v>969.9701313058434</v>
      </c>
      <c r="H139" s="81">
        <v>0.005811272022876235</v>
      </c>
      <c r="I139" s="28"/>
      <c r="J139" s="40">
        <v>109.04</v>
      </c>
      <c r="K139" s="25">
        <v>0.5811272022876208</v>
      </c>
      <c r="L139" s="25">
        <v>0.8415795801350326</v>
      </c>
      <c r="M139" s="28"/>
      <c r="N139" s="100"/>
      <c r="O139" s="98"/>
      <c r="P139" s="98"/>
      <c r="Q139" s="60"/>
      <c r="R139" s="60"/>
      <c r="S139" s="60"/>
      <c r="V139" s="2"/>
    </row>
    <row r="140" spans="1:22" ht="13.5">
      <c r="A140" s="67">
        <v>37986</v>
      </c>
      <c r="B140" s="69">
        <f t="shared" si="3"/>
        <v>2003</v>
      </c>
      <c r="C140" s="35">
        <v>37986</v>
      </c>
      <c r="D140" s="36"/>
      <c r="E140" s="36"/>
      <c r="F140" s="37"/>
      <c r="G140" s="82">
        <v>974.0620816029884</v>
      </c>
      <c r="H140" s="83">
        <v>0.020883833675181984</v>
      </c>
      <c r="I140" s="38"/>
      <c r="J140" s="39">
        <v>109.5</v>
      </c>
      <c r="K140" s="36">
        <v>2.0883833675181753</v>
      </c>
      <c r="L140" s="36">
        <v>0.4218635363169422</v>
      </c>
      <c r="M140" s="38"/>
      <c r="N140" s="101"/>
      <c r="O140" s="102"/>
      <c r="P140" s="102"/>
      <c r="Q140" s="60"/>
      <c r="R140" s="60"/>
      <c r="S140" s="60"/>
      <c r="V140" s="2"/>
    </row>
    <row r="141" spans="1:22" ht="13.5">
      <c r="A141" s="67">
        <v>38077</v>
      </c>
      <c r="B141" s="69">
        <f t="shared" si="3"/>
        <v>2004</v>
      </c>
      <c r="C141" s="30">
        <v>38077</v>
      </c>
      <c r="E141" s="25"/>
      <c r="F141" s="26"/>
      <c r="G141" s="66">
        <v>974.6847696916843</v>
      </c>
      <c r="H141" s="81">
        <v>0.010513695471733087</v>
      </c>
      <c r="I141" s="28"/>
      <c r="J141" s="40">
        <v>109.57</v>
      </c>
      <c r="K141" s="25">
        <v>1.051369547173279</v>
      </c>
      <c r="L141" s="25">
        <v>0.06392694063926319</v>
      </c>
      <c r="M141" s="28"/>
      <c r="N141" s="100"/>
      <c r="O141" s="98"/>
      <c r="P141" s="98"/>
      <c r="Q141" s="60"/>
      <c r="R141" s="2"/>
      <c r="S141" s="60"/>
      <c r="V141" s="2"/>
    </row>
    <row r="142" spans="1:22" ht="13.5">
      <c r="A142" s="67">
        <v>38168</v>
      </c>
      <c r="B142" s="69">
        <f t="shared" si="3"/>
        <v>2004</v>
      </c>
      <c r="C142" s="30">
        <v>38168</v>
      </c>
      <c r="D142" s="25" t="s">
        <v>75</v>
      </c>
      <c r="E142" s="25"/>
      <c r="F142" s="26"/>
      <c r="G142" s="66">
        <v>993.0095905875945</v>
      </c>
      <c r="H142" s="81">
        <v>0.032368445389808764</v>
      </c>
      <c r="I142" s="28"/>
      <c r="J142" s="40">
        <v>111.63</v>
      </c>
      <c r="K142" s="25">
        <v>3.2368445389808564</v>
      </c>
      <c r="L142" s="25">
        <v>1.8800766633202541</v>
      </c>
      <c r="M142" s="28"/>
      <c r="N142" s="100"/>
      <c r="O142" s="98"/>
      <c r="P142" s="98"/>
      <c r="Q142" s="60"/>
      <c r="R142" s="2"/>
      <c r="S142" s="60"/>
      <c r="V142" s="2"/>
    </row>
    <row r="143" spans="1:22" ht="13.5">
      <c r="A143" s="67">
        <v>38260</v>
      </c>
      <c r="B143" s="69">
        <f t="shared" si="3"/>
        <v>2004</v>
      </c>
      <c r="C143" s="30">
        <v>38260</v>
      </c>
      <c r="D143" s="36"/>
      <c r="E143" s="25"/>
      <c r="F143" s="26"/>
      <c r="G143" s="66">
        <v>1005.1964860377873</v>
      </c>
      <c r="H143" s="81">
        <v>0.0363169479090244</v>
      </c>
      <c r="I143" s="28"/>
      <c r="J143" s="40">
        <v>113</v>
      </c>
      <c r="K143" s="25">
        <v>3.631694790902415</v>
      </c>
      <c r="L143" s="25">
        <v>1.2272686553793826</v>
      </c>
      <c r="M143" s="28"/>
      <c r="N143" s="100"/>
      <c r="O143" s="98"/>
      <c r="P143" s="98"/>
      <c r="Q143" s="60"/>
      <c r="R143" s="2"/>
      <c r="S143" s="60"/>
      <c r="V143" s="2"/>
    </row>
    <row r="144" spans="1:22" ht="13.5">
      <c r="A144" s="67">
        <v>38352</v>
      </c>
      <c r="B144" s="69">
        <f t="shared" si="3"/>
        <v>2004</v>
      </c>
      <c r="C144" s="35">
        <v>38352</v>
      </c>
      <c r="D144" s="43"/>
      <c r="E144" s="36"/>
      <c r="F144" s="37"/>
      <c r="G144" s="66">
        <v>1028.769677966992</v>
      </c>
      <c r="H144" s="81">
        <v>0.056164383561644105</v>
      </c>
      <c r="I144" s="38"/>
      <c r="J144" s="40">
        <v>115.65</v>
      </c>
      <c r="K144" s="25">
        <v>5.616438356164389</v>
      </c>
      <c r="L144" s="25">
        <v>2.345132743362837</v>
      </c>
      <c r="M144" s="28"/>
      <c r="N144" s="100"/>
      <c r="O144" s="98"/>
      <c r="P144" s="98"/>
      <c r="Q144" s="60"/>
      <c r="R144" s="2"/>
      <c r="S144" s="60"/>
      <c r="V144" s="2"/>
    </row>
    <row r="145" spans="1:22" ht="13.5">
      <c r="A145" s="67">
        <v>38442</v>
      </c>
      <c r="B145" s="69">
        <f t="shared" si="3"/>
        <v>2005</v>
      </c>
      <c r="C145" s="30">
        <v>38442</v>
      </c>
      <c r="D145" s="25" t="s">
        <v>75</v>
      </c>
      <c r="E145" s="36"/>
      <c r="F145" s="37"/>
      <c r="G145" s="66">
        <v>1038.554776503643</v>
      </c>
      <c r="H145" s="81">
        <v>0.06552888564388093</v>
      </c>
      <c r="I145" s="28"/>
      <c r="J145" s="40">
        <v>116.75</v>
      </c>
      <c r="K145" s="25">
        <v>6.552888564388069</v>
      </c>
      <c r="L145" s="25">
        <v>0.9511456982274054</v>
      </c>
      <c r="M145" s="28"/>
      <c r="N145" s="97"/>
      <c r="O145" s="98"/>
      <c r="P145" s="98"/>
      <c r="Q145" s="60"/>
      <c r="R145" s="2"/>
      <c r="S145" s="60"/>
      <c r="V145" s="2"/>
    </row>
    <row r="146" spans="1:22" ht="13.5">
      <c r="A146" s="67">
        <v>38533</v>
      </c>
      <c r="B146" s="69">
        <f t="shared" si="3"/>
        <v>2005</v>
      </c>
      <c r="C146" s="30">
        <v>38533</v>
      </c>
      <c r="D146" s="25"/>
      <c r="E146" s="25"/>
      <c r="F146" s="26"/>
      <c r="G146" s="66">
        <v>1040.7786625347</v>
      </c>
      <c r="H146" s="81">
        <v>0.04810534802472466</v>
      </c>
      <c r="I146" s="62"/>
      <c r="J146" s="28">
        <v>117</v>
      </c>
      <c r="K146" s="25">
        <v>4.810534802472458</v>
      </c>
      <c r="L146" s="25">
        <v>0.21413276231263384</v>
      </c>
      <c r="M146" s="28"/>
      <c r="N146" s="97"/>
      <c r="O146" s="98"/>
      <c r="P146" s="98"/>
      <c r="Q146" s="60"/>
      <c r="R146" s="2"/>
      <c r="S146" s="60"/>
      <c r="V146" s="2"/>
    </row>
    <row r="147" spans="1:17" ht="13.5">
      <c r="A147" s="67">
        <v>38625</v>
      </c>
      <c r="B147" s="69">
        <f t="shared" si="3"/>
        <v>2005</v>
      </c>
      <c r="C147" s="30">
        <v>38625</v>
      </c>
      <c r="D147" s="25" t="s">
        <v>75</v>
      </c>
      <c r="E147" s="25"/>
      <c r="F147" s="37"/>
      <c r="G147" s="66">
        <v>1066.4867850537196</v>
      </c>
      <c r="H147" s="81">
        <v>0.06097345132743359</v>
      </c>
      <c r="I147" s="62"/>
      <c r="J147" s="28">
        <v>119.89</v>
      </c>
      <c r="K147" s="25">
        <v>6.097345132743364</v>
      </c>
      <c r="L147" s="25">
        <v>2.4700854700854706</v>
      </c>
      <c r="M147" s="28"/>
      <c r="N147" s="97"/>
      <c r="O147" s="98"/>
      <c r="P147" s="98"/>
      <c r="Q147" s="60"/>
    </row>
    <row r="148" spans="1:17" ht="13.5">
      <c r="A148" s="67">
        <v>38717</v>
      </c>
      <c r="B148" s="69">
        <f t="shared" si="3"/>
        <v>2005</v>
      </c>
      <c r="C148" s="35">
        <v>38717</v>
      </c>
      <c r="D148" s="25"/>
      <c r="E148" s="25"/>
      <c r="F148" s="26"/>
      <c r="G148" s="66">
        <v>1073.4253094706175</v>
      </c>
      <c r="H148" s="81">
        <v>0.043406830955468934</v>
      </c>
      <c r="I148" s="62"/>
      <c r="J148" s="28">
        <v>120.67</v>
      </c>
      <c r="K148" s="25">
        <v>4.340683095546905</v>
      </c>
      <c r="L148" s="25">
        <v>0.6505963800150146</v>
      </c>
      <c r="M148" s="28"/>
      <c r="N148" s="97"/>
      <c r="O148" s="98"/>
      <c r="P148" s="98"/>
      <c r="Q148" s="60"/>
    </row>
    <row r="149" spans="1:17" ht="13.5">
      <c r="A149" s="67">
        <v>38807</v>
      </c>
      <c r="B149" s="69">
        <f t="shared" si="3"/>
        <v>2006</v>
      </c>
      <c r="C149" s="30">
        <v>38807</v>
      </c>
      <c r="D149" s="25"/>
      <c r="E149" s="25"/>
      <c r="F149" s="26"/>
      <c r="G149" s="66">
        <v>1085.2563831558411</v>
      </c>
      <c r="H149" s="81">
        <v>0.044967880085653</v>
      </c>
      <c r="I149" s="62"/>
      <c r="J149" s="28">
        <v>122</v>
      </c>
      <c r="K149" s="25">
        <v>4.496788008565311</v>
      </c>
      <c r="L149" s="25">
        <v>1.1021794978039265</v>
      </c>
      <c r="M149" s="28"/>
      <c r="N149" s="97"/>
      <c r="O149" s="98"/>
      <c r="P149" s="98"/>
      <c r="Q149" s="60"/>
    </row>
    <row r="150" spans="1:17" ht="13.5">
      <c r="A150" s="67">
        <v>38898</v>
      </c>
      <c r="B150" s="69">
        <f t="shared" si="3"/>
        <v>2006</v>
      </c>
      <c r="C150" s="41">
        <v>38898</v>
      </c>
      <c r="D150" s="25"/>
      <c r="E150" s="25"/>
      <c r="F150" s="26"/>
      <c r="G150" s="66">
        <v>1095.575214339946</v>
      </c>
      <c r="H150" s="81">
        <v>0.05264957264957282</v>
      </c>
      <c r="I150" s="62"/>
      <c r="J150" s="28">
        <v>123.16</v>
      </c>
      <c r="K150" s="25">
        <v>5.264957264957262</v>
      </c>
      <c r="L150" s="25">
        <v>0.9508196721311448</v>
      </c>
      <c r="M150" s="28"/>
      <c r="N150" s="97"/>
      <c r="O150" s="98"/>
      <c r="P150" s="98"/>
      <c r="Q150" s="60"/>
    </row>
    <row r="151" spans="1:17" ht="13.5">
      <c r="A151" s="67">
        <v>38990</v>
      </c>
      <c r="B151" s="69">
        <f t="shared" si="3"/>
        <v>2006</v>
      </c>
      <c r="C151" s="30">
        <v>38990</v>
      </c>
      <c r="D151" s="25"/>
      <c r="E151" s="25"/>
      <c r="F151" s="26"/>
      <c r="G151" s="66">
        <v>1105.8940455240506</v>
      </c>
      <c r="H151" s="81">
        <v>0.036950537993160504</v>
      </c>
      <c r="I151" s="62"/>
      <c r="J151" s="28">
        <v>124.32</v>
      </c>
      <c r="K151" s="25">
        <v>3.6950537993160335</v>
      </c>
      <c r="L151" s="25">
        <v>0.9418642416368923</v>
      </c>
      <c r="M151" s="28"/>
      <c r="N151" s="97"/>
      <c r="O151" s="98"/>
      <c r="P151" s="98"/>
      <c r="Q151" s="60"/>
    </row>
    <row r="152" spans="1:17" ht="13.5">
      <c r="A152" s="67">
        <v>39082</v>
      </c>
      <c r="B152" s="69">
        <f t="shared" si="3"/>
        <v>2006</v>
      </c>
      <c r="C152" s="35">
        <v>39082</v>
      </c>
      <c r="D152" s="25"/>
      <c r="E152" s="25"/>
      <c r="F152" s="26"/>
      <c r="G152" s="66">
        <v>1106.1609118477775</v>
      </c>
      <c r="H152" s="81">
        <v>0.030496395127206588</v>
      </c>
      <c r="I152" s="63"/>
      <c r="J152" s="28">
        <v>124.35</v>
      </c>
      <c r="K152" s="25">
        <v>3.049639512720637</v>
      </c>
      <c r="L152" s="25">
        <v>0.024131274131275048</v>
      </c>
      <c r="M152" s="28"/>
      <c r="N152" s="97"/>
      <c r="O152" s="98"/>
      <c r="P152" s="98"/>
      <c r="Q152" s="60"/>
    </row>
    <row r="153" spans="1:17" ht="13.5">
      <c r="A153" s="67">
        <v>39172</v>
      </c>
      <c r="B153" s="69">
        <f t="shared" si="3"/>
        <v>2007</v>
      </c>
      <c r="C153" s="41">
        <v>39172</v>
      </c>
      <c r="D153" s="25"/>
      <c r="E153" s="25"/>
      <c r="F153" s="26"/>
      <c r="G153" s="66">
        <v>1105.360312876597</v>
      </c>
      <c r="H153" s="81">
        <v>0.018524590163934374</v>
      </c>
      <c r="I153" s="63"/>
      <c r="J153" s="28">
        <v>124.26</v>
      </c>
      <c r="K153" s="25">
        <v>1.8524590163934467</v>
      </c>
      <c r="L153" s="25">
        <v>-0.07237635705668613</v>
      </c>
      <c r="M153" s="28"/>
      <c r="N153" s="97"/>
      <c r="O153" s="98"/>
      <c r="P153" s="98"/>
      <c r="Q153" s="60"/>
    </row>
    <row r="154" spans="1:17" ht="13.5">
      <c r="A154" s="67">
        <v>39263</v>
      </c>
      <c r="B154" s="69">
        <f t="shared" si="3"/>
        <v>2007</v>
      </c>
      <c r="C154" s="30">
        <v>39263</v>
      </c>
      <c r="D154" s="25"/>
      <c r="E154" s="25"/>
      <c r="F154" s="26"/>
      <c r="G154" s="66">
        <v>1109.7191294974687</v>
      </c>
      <c r="H154" s="81">
        <v>0.012910035725884894</v>
      </c>
      <c r="I154" s="62"/>
      <c r="J154" s="28">
        <v>124.75</v>
      </c>
      <c r="K154" s="25">
        <v>1.2910035725885056</v>
      </c>
      <c r="L154" s="25">
        <v>0.3943344600032149</v>
      </c>
      <c r="M154" s="28"/>
      <c r="N154" s="97"/>
      <c r="O154" s="98"/>
      <c r="P154" s="98"/>
      <c r="Q154" s="60"/>
    </row>
    <row r="155" spans="1:17" ht="13.5">
      <c r="A155" s="67">
        <v>39355</v>
      </c>
      <c r="B155" s="69">
        <f t="shared" si="3"/>
        <v>2007</v>
      </c>
      <c r="C155" s="30">
        <v>39355</v>
      </c>
      <c r="D155" s="25"/>
      <c r="E155" s="25"/>
      <c r="F155" s="26"/>
      <c r="G155" s="66">
        <v>1121.7281140651767</v>
      </c>
      <c r="H155" s="81">
        <v>0.014317889317889243</v>
      </c>
      <c r="I155" s="62"/>
      <c r="J155" s="28">
        <v>126.1</v>
      </c>
      <c r="K155" s="25">
        <v>1.4317889317889327</v>
      </c>
      <c r="L155" s="25">
        <v>1.0821643286573102</v>
      </c>
      <c r="M155" s="28"/>
      <c r="N155" s="97"/>
      <c r="O155" s="98"/>
      <c r="P155" s="98"/>
      <c r="Q155" s="60"/>
    </row>
    <row r="156" spans="1:17" ht="13.5">
      <c r="A156" s="67">
        <v>39447</v>
      </c>
      <c r="B156" s="69">
        <f t="shared" si="3"/>
        <v>2007</v>
      </c>
      <c r="C156" s="30">
        <v>39447</v>
      </c>
      <c r="D156" s="25"/>
      <c r="E156" s="25"/>
      <c r="F156" s="26"/>
      <c r="G156" s="66">
        <v>1148.9484790853148</v>
      </c>
      <c r="H156" s="81">
        <v>0.0386811419380777</v>
      </c>
      <c r="I156" s="62"/>
      <c r="J156" s="28">
        <v>129.16</v>
      </c>
      <c r="K156" s="25">
        <v>3.8681141938078025</v>
      </c>
      <c r="L156" s="25">
        <v>2.426645519429026</v>
      </c>
      <c r="M156" s="28"/>
      <c r="N156" s="97"/>
      <c r="O156" s="98"/>
      <c r="P156" s="98"/>
      <c r="Q156" s="60"/>
    </row>
    <row r="157" spans="1:17" ht="13.5">
      <c r="A157" s="67">
        <v>39538</v>
      </c>
      <c r="B157" s="69">
        <f t="shared" si="3"/>
        <v>2008</v>
      </c>
      <c r="C157" s="30">
        <v>39538</v>
      </c>
      <c r="D157" s="25"/>
      <c r="E157" s="25"/>
      <c r="F157" s="26"/>
      <c r="G157" s="66">
        <v>1158.4667112982388</v>
      </c>
      <c r="H157" s="81">
        <v>0.048044422984065305</v>
      </c>
      <c r="I157" s="62"/>
      <c r="J157" s="28">
        <v>130.23</v>
      </c>
      <c r="K157" s="25">
        <v>4.8044422984065545</v>
      </c>
      <c r="L157" s="25">
        <v>0.8284298544440951</v>
      </c>
      <c r="M157" s="28"/>
      <c r="N157" s="97"/>
      <c r="O157" s="98"/>
      <c r="P157" s="98"/>
      <c r="Q157" s="60"/>
    </row>
    <row r="158" spans="1:17" ht="13.5">
      <c r="A158" s="67">
        <v>39629</v>
      </c>
      <c r="B158" s="69">
        <f t="shared" si="3"/>
        <v>2008</v>
      </c>
      <c r="C158" s="30">
        <v>39629</v>
      </c>
      <c r="D158" s="25"/>
      <c r="E158" s="25"/>
      <c r="F158" s="26"/>
      <c r="G158" s="66">
        <v>1195.027397648817</v>
      </c>
      <c r="H158" s="81">
        <v>0.07687374749498987</v>
      </c>
      <c r="I158" s="62"/>
      <c r="J158" s="28">
        <v>134.34</v>
      </c>
      <c r="K158" s="25">
        <v>7.687374749499002</v>
      </c>
      <c r="L158" s="25">
        <v>3.1559548491131184</v>
      </c>
      <c r="M158" s="28"/>
      <c r="N158" s="97"/>
      <c r="O158" s="98"/>
      <c r="P158" s="98"/>
      <c r="Q158" s="60"/>
    </row>
    <row r="159" spans="1:17" ht="13.5">
      <c r="A159" s="67">
        <v>39721</v>
      </c>
      <c r="B159" s="69">
        <f t="shared" si="3"/>
        <v>2008</v>
      </c>
      <c r="C159" s="44">
        <v>39721</v>
      </c>
      <c r="D159" s="45"/>
      <c r="E159" s="45"/>
      <c r="F159" s="46"/>
      <c r="G159" s="84">
        <v>1246.7994644518249</v>
      </c>
      <c r="H159" s="85">
        <v>0.11149881046788224</v>
      </c>
      <c r="I159" s="64"/>
      <c r="J159" s="47">
        <v>140.16</v>
      </c>
      <c r="K159" s="45">
        <v>11.149881046788265</v>
      </c>
      <c r="L159" s="45">
        <v>4.3322912014292045</v>
      </c>
      <c r="M159" s="47"/>
      <c r="N159" s="103"/>
      <c r="O159" s="104"/>
      <c r="P159" s="104"/>
      <c r="Q159" s="60"/>
    </row>
    <row r="160" spans="1:17" ht="13.5">
      <c r="A160" s="67">
        <v>39813</v>
      </c>
      <c r="B160" s="69">
        <f t="shared" si="3"/>
        <v>2008</v>
      </c>
      <c r="C160" s="30">
        <v>39813</v>
      </c>
      <c r="D160" s="25"/>
      <c r="E160" s="25"/>
      <c r="F160" s="26"/>
      <c r="G160" s="84">
        <v>1254.983365046115</v>
      </c>
      <c r="H160" s="85">
        <v>0.09228863425209055</v>
      </c>
      <c r="I160" s="62"/>
      <c r="J160" s="28">
        <v>141.08</v>
      </c>
      <c r="K160" s="45">
        <v>9.228863425209056</v>
      </c>
      <c r="L160" s="45">
        <v>0.6563926940639384</v>
      </c>
      <c r="M160" s="47"/>
      <c r="N160" s="97"/>
      <c r="O160" s="104"/>
      <c r="P160" s="104"/>
      <c r="Q160" s="60"/>
    </row>
    <row r="161" spans="1:17" ht="13.5">
      <c r="A161" s="67">
        <v>39903</v>
      </c>
      <c r="B161" s="69">
        <f t="shared" si="3"/>
        <v>2009</v>
      </c>
      <c r="C161" s="30">
        <v>39903</v>
      </c>
      <c r="D161" s="25"/>
      <c r="E161" s="25"/>
      <c r="F161" s="26"/>
      <c r="G161" s="84">
        <v>1219.6680548729291</v>
      </c>
      <c r="H161" s="85">
        <v>0.05282960915303714</v>
      </c>
      <c r="I161" s="62"/>
      <c r="J161" s="28">
        <v>137.11</v>
      </c>
      <c r="K161" s="45">
        <v>5.282960915303712</v>
      </c>
      <c r="L161" s="50">
        <v>-2.8140062375956894</v>
      </c>
      <c r="M161" s="47"/>
      <c r="N161" s="97"/>
      <c r="O161" s="104"/>
      <c r="P161" s="118"/>
      <c r="Q161" s="60"/>
    </row>
    <row r="162" spans="1:17" ht="13.5">
      <c r="A162" s="67">
        <v>39994</v>
      </c>
      <c r="B162" s="69">
        <f t="shared" si="3"/>
        <v>2009</v>
      </c>
      <c r="C162" s="30">
        <v>39994</v>
      </c>
      <c r="D162" s="25"/>
      <c r="E162" s="25"/>
      <c r="F162" s="26"/>
      <c r="G162" s="84">
        <v>1220.3796984028672</v>
      </c>
      <c r="H162" s="85">
        <v>0.0212148280482356</v>
      </c>
      <c r="I162" s="65"/>
      <c r="J162" s="28">
        <v>137.19</v>
      </c>
      <c r="K162" s="45">
        <v>2.121482804823578</v>
      </c>
      <c r="L162" s="50">
        <v>0.05834731237691202</v>
      </c>
      <c r="M162" s="47"/>
      <c r="N162" s="97"/>
      <c r="O162" s="104"/>
      <c r="P162" s="118"/>
      <c r="Q162" s="60"/>
    </row>
    <row r="163" spans="1:17" ht="13.5">
      <c r="A163" s="67">
        <v>40086</v>
      </c>
      <c r="B163" s="69">
        <f t="shared" si="3"/>
        <v>2009</v>
      </c>
      <c r="C163" s="30">
        <v>40086</v>
      </c>
      <c r="D163" s="25"/>
      <c r="E163" s="25"/>
      <c r="F163" s="26"/>
      <c r="G163" s="84">
        <v>1217.177302518145</v>
      </c>
      <c r="H163" s="85">
        <v>-0.023758561643835496</v>
      </c>
      <c r="I163" s="62"/>
      <c r="J163" s="28">
        <v>136.83</v>
      </c>
      <c r="K163" s="45">
        <v>-2.3758561643835505</v>
      </c>
      <c r="L163" s="50">
        <v>-0.26240979663239683</v>
      </c>
      <c r="M163" s="47"/>
      <c r="N163" s="97"/>
      <c r="O163" s="104"/>
      <c r="P163" s="118"/>
      <c r="Q163" s="60"/>
    </row>
    <row r="164" spans="1:17" ht="13.5">
      <c r="A164" s="67">
        <v>40178</v>
      </c>
      <c r="B164" s="69">
        <f t="shared" si="3"/>
        <v>2009</v>
      </c>
      <c r="C164" s="30">
        <v>40178</v>
      </c>
      <c r="D164" s="25"/>
      <c r="E164" s="25"/>
      <c r="F164" s="26"/>
      <c r="G164" s="84">
        <v>1215.3092382520572</v>
      </c>
      <c r="H164" s="85">
        <v>-0.03161326906719597</v>
      </c>
      <c r="I164" s="62"/>
      <c r="J164" s="28">
        <v>136.62</v>
      </c>
      <c r="K164" s="45">
        <v>-3.161326906719597</v>
      </c>
      <c r="L164" s="50">
        <v>-0.15347511510634212</v>
      </c>
      <c r="M164" s="47"/>
      <c r="N164" s="97"/>
      <c r="O164" s="104"/>
      <c r="P164" s="118"/>
      <c r="Q164" s="60"/>
    </row>
    <row r="165" spans="1:17" ht="13.5">
      <c r="A165" s="67">
        <v>40268</v>
      </c>
      <c r="B165" s="69">
        <f t="shared" si="3"/>
        <v>2010</v>
      </c>
      <c r="C165" s="30">
        <v>40268</v>
      </c>
      <c r="D165" s="25"/>
      <c r="E165" s="25"/>
      <c r="F165" s="26"/>
      <c r="G165" s="84">
        <v>1223.5820942875894</v>
      </c>
      <c r="H165" s="85">
        <v>0.003209102180730561</v>
      </c>
      <c r="I165" s="62"/>
      <c r="J165" s="28">
        <v>137.55</v>
      </c>
      <c r="K165" s="45">
        <v>0.32091021807307835</v>
      </c>
      <c r="L165" s="50">
        <v>0.6807202459376422</v>
      </c>
      <c r="M165" s="47"/>
      <c r="N165" s="97"/>
      <c r="O165" s="104"/>
      <c r="P165" s="118"/>
      <c r="Q165" s="60"/>
    </row>
    <row r="166" spans="1:17" ht="13.5">
      <c r="A166" s="67">
        <v>40359</v>
      </c>
      <c r="B166" s="69">
        <f t="shared" si="3"/>
        <v>2010</v>
      </c>
      <c r="C166" s="30">
        <v>40359</v>
      </c>
      <c r="D166" s="25"/>
      <c r="E166" s="25"/>
      <c r="F166" s="26"/>
      <c r="G166" s="84">
        <v>1251.603058278908</v>
      </c>
      <c r="H166" s="85">
        <v>0.025584955171659596</v>
      </c>
      <c r="I166" s="28"/>
      <c r="J166" s="40">
        <v>140.7</v>
      </c>
      <c r="K166" s="45">
        <v>2.5584955171659676</v>
      </c>
      <c r="L166" s="50">
        <v>2.290076335877846</v>
      </c>
      <c r="M166" s="47"/>
      <c r="N166" s="97"/>
      <c r="O166" s="104"/>
      <c r="P166" s="118"/>
      <c r="Q166" s="60"/>
    </row>
    <row r="167" spans="1:17" ht="13.5">
      <c r="A167" s="67">
        <v>40451</v>
      </c>
      <c r="B167" s="69">
        <f t="shared" si="3"/>
        <v>2010</v>
      </c>
      <c r="C167" s="30">
        <v>40451</v>
      </c>
      <c r="D167" s="25"/>
      <c r="E167" s="25"/>
      <c r="F167" s="26"/>
      <c r="G167" s="84">
        <v>1275.6210274143243</v>
      </c>
      <c r="H167" s="85">
        <v>0.048015786011839534</v>
      </c>
      <c r="I167" s="28"/>
      <c r="J167" s="40">
        <v>143.4</v>
      </c>
      <c r="K167" s="45">
        <v>4.801578601183945</v>
      </c>
      <c r="L167" s="50">
        <v>1.9189765458422299</v>
      </c>
      <c r="M167" s="47"/>
      <c r="N167" s="100"/>
      <c r="O167" s="104"/>
      <c r="P167" s="118"/>
      <c r="Q167" s="60"/>
    </row>
    <row r="168" spans="1:17" ht="13.5">
      <c r="A168" s="67">
        <v>40543</v>
      </c>
      <c r="B168" s="69">
        <f t="shared" si="3"/>
        <v>2010</v>
      </c>
      <c r="C168" s="30">
        <v>40543</v>
      </c>
      <c r="D168" s="25"/>
      <c r="E168" s="25"/>
      <c r="F168" s="26"/>
      <c r="G168" s="84">
        <v>1284.1607497735836</v>
      </c>
      <c r="H168" s="85">
        <v>0.0566534914361001</v>
      </c>
      <c r="I168" s="28"/>
      <c r="J168" s="40">
        <v>144.36</v>
      </c>
      <c r="K168" s="45">
        <v>5.66534914361002</v>
      </c>
      <c r="L168" s="50">
        <v>0.6694560669456122</v>
      </c>
      <c r="M168" s="47"/>
      <c r="N168" s="100"/>
      <c r="O168" s="104"/>
      <c r="P168" s="118"/>
      <c r="Q168" s="60"/>
    </row>
    <row r="169" spans="1:17" ht="13.5">
      <c r="A169" s="67">
        <v>40633</v>
      </c>
      <c r="B169" s="69">
        <f t="shared" si="3"/>
        <v>2011</v>
      </c>
      <c r="C169" s="30">
        <v>40633</v>
      </c>
      <c r="D169" s="25"/>
      <c r="E169" s="25"/>
      <c r="F169" s="26"/>
      <c r="G169" s="84">
        <v>1314.583510678444</v>
      </c>
      <c r="H169" s="85">
        <v>0.07437295528898602</v>
      </c>
      <c r="I169" s="28"/>
      <c r="J169" s="40">
        <v>147.78</v>
      </c>
      <c r="K169" s="45">
        <v>7.4372955288985745</v>
      </c>
      <c r="L169" s="50">
        <v>2.3690773067331583</v>
      </c>
      <c r="M169" s="47"/>
      <c r="N169" s="100"/>
      <c r="O169" s="104"/>
      <c r="P169" s="118"/>
      <c r="Q169" s="60"/>
    </row>
    <row r="170" spans="1:17" ht="13.5">
      <c r="A170" s="67">
        <v>40724</v>
      </c>
      <c r="B170" s="69">
        <f t="shared" si="3"/>
        <v>2011</v>
      </c>
      <c r="C170" s="30">
        <v>40724</v>
      </c>
      <c r="D170" s="25"/>
      <c r="E170" s="25"/>
      <c r="F170" s="26"/>
      <c r="G170" s="84">
        <v>1361.7298945368539</v>
      </c>
      <c r="H170" s="85">
        <v>0.08798862828713627</v>
      </c>
      <c r="I170" s="28"/>
      <c r="J170" s="48">
        <v>153.08</v>
      </c>
      <c r="K170" s="45">
        <v>8.798862828713592</v>
      </c>
      <c r="L170" s="50">
        <v>3.586412234402498</v>
      </c>
      <c r="M170" s="47"/>
      <c r="N170" s="105"/>
      <c r="O170" s="104"/>
      <c r="P170" s="118"/>
      <c r="Q170" s="60"/>
    </row>
    <row r="171" spans="1:17" ht="13.5">
      <c r="A171" s="67">
        <v>40816</v>
      </c>
      <c r="B171" s="69">
        <f t="shared" si="3"/>
        <v>2011</v>
      </c>
      <c r="C171" s="30">
        <v>40816</v>
      </c>
      <c r="D171" s="25"/>
      <c r="E171" s="25"/>
      <c r="F171" s="26"/>
      <c r="G171" s="84">
        <v>1370.1806614548707</v>
      </c>
      <c r="H171" s="85">
        <v>0.0741283124128318</v>
      </c>
      <c r="I171" s="28"/>
      <c r="J171" s="40">
        <v>154.03</v>
      </c>
      <c r="K171" s="45">
        <v>7.41283124128312</v>
      </c>
      <c r="L171" s="50">
        <v>0.620590540893643</v>
      </c>
      <c r="M171" s="47"/>
      <c r="N171" s="100"/>
      <c r="O171" s="104"/>
      <c r="P171" s="118"/>
      <c r="Q171" s="60"/>
    </row>
    <row r="172" spans="1:17" ht="13.5">
      <c r="A172" s="67">
        <v>40908</v>
      </c>
      <c r="B172" s="69">
        <f t="shared" si="3"/>
        <v>2011</v>
      </c>
      <c r="C172" s="44">
        <v>40908</v>
      </c>
      <c r="D172" s="51"/>
      <c r="E172" s="51"/>
      <c r="F172" s="52"/>
      <c r="G172" s="84">
        <v>1391.2631010292914</v>
      </c>
      <c r="H172" s="85">
        <v>0.08340260459961235</v>
      </c>
      <c r="I172" s="53"/>
      <c r="J172" s="48">
        <v>156.4</v>
      </c>
      <c r="K172" s="45">
        <v>8.340260459961202</v>
      </c>
      <c r="L172" s="50">
        <v>1.5386612997468054</v>
      </c>
      <c r="M172" s="47"/>
      <c r="N172" s="105"/>
      <c r="O172" s="104"/>
      <c r="P172" s="118"/>
      <c r="Q172" s="60"/>
    </row>
    <row r="173" spans="1:17" ht="13.5">
      <c r="A173" s="67">
        <v>40999</v>
      </c>
      <c r="B173" s="69">
        <f t="shared" si="3"/>
        <v>2012</v>
      </c>
      <c r="C173" s="30">
        <v>40999</v>
      </c>
      <c r="D173" s="25"/>
      <c r="E173" s="25"/>
      <c r="F173" s="26"/>
      <c r="G173" s="84">
        <v>1415.103159282223</v>
      </c>
      <c r="H173" s="85">
        <v>0.07646501556367591</v>
      </c>
      <c r="I173" s="28"/>
      <c r="J173" s="40">
        <v>159.08</v>
      </c>
      <c r="K173" s="45">
        <v>7.646501556367581</v>
      </c>
      <c r="L173" s="50">
        <v>1.7135549872122804</v>
      </c>
      <c r="M173" s="47"/>
      <c r="N173" s="100"/>
      <c r="O173" s="104"/>
      <c r="P173" s="118"/>
      <c r="Q173" s="60"/>
    </row>
    <row r="174" spans="1:17" ht="13.5">
      <c r="A174" s="67">
        <v>41090</v>
      </c>
      <c r="B174" s="69">
        <f t="shared" si="3"/>
        <v>2012</v>
      </c>
      <c r="C174" s="30">
        <v>41090</v>
      </c>
      <c r="D174" s="25"/>
      <c r="E174" s="25"/>
      <c r="F174" s="26"/>
      <c r="G174" s="84">
        <v>1435.3849998854632</v>
      </c>
      <c r="H174" s="85">
        <v>0.05408936503788864</v>
      </c>
      <c r="I174" s="28"/>
      <c r="J174" s="40">
        <v>161.36</v>
      </c>
      <c r="K174" s="45">
        <v>5.408936503788868</v>
      </c>
      <c r="L174" s="50">
        <v>1.4332411365350775</v>
      </c>
      <c r="M174" s="47"/>
      <c r="N174" s="100"/>
      <c r="O174" s="106"/>
      <c r="P174" s="119"/>
      <c r="Q174" s="60"/>
    </row>
    <row r="175" spans="1:18" ht="13.5">
      <c r="A175" s="67">
        <v>41182</v>
      </c>
      <c r="B175" s="69">
        <f t="shared" si="3"/>
        <v>2012</v>
      </c>
      <c r="C175" s="30">
        <v>41182</v>
      </c>
      <c r="D175" s="25"/>
      <c r="E175" s="25"/>
      <c r="F175" s="26"/>
      <c r="G175" s="84">
        <v>1443.6578559209952</v>
      </c>
      <c r="H175" s="85">
        <v>0.05362591702914976</v>
      </c>
      <c r="I175" s="28"/>
      <c r="J175" s="40">
        <v>162.29</v>
      </c>
      <c r="K175" s="45">
        <v>5.362591702915011</v>
      </c>
      <c r="L175" s="50">
        <v>0.5763510163609187</v>
      </c>
      <c r="M175" s="47"/>
      <c r="N175" s="100">
        <v>100</v>
      </c>
      <c r="O175" s="106"/>
      <c r="P175" s="119"/>
      <c r="Q175" s="74"/>
      <c r="R175" s="74"/>
    </row>
    <row r="176" spans="1:19" ht="12.75">
      <c r="A176" s="67">
        <v>41274</v>
      </c>
      <c r="B176" s="69">
        <f t="shared" si="3"/>
        <v>2012</v>
      </c>
      <c r="C176" s="30">
        <v>41274</v>
      </c>
      <c r="D176" s="25"/>
      <c r="E176" s="25"/>
      <c r="F176" s="26"/>
      <c r="G176" s="84">
        <v>1472.7462852072215</v>
      </c>
      <c r="H176" s="85">
        <v>0.058567774936061134</v>
      </c>
      <c r="I176" s="28"/>
      <c r="J176" s="40">
        <v>165.56</v>
      </c>
      <c r="K176" s="45">
        <v>5.856777493606136</v>
      </c>
      <c r="L176" s="50">
        <v>2.0149115780393188</v>
      </c>
      <c r="M176" s="47"/>
      <c r="N176" s="100">
        <v>100.27544859795543</v>
      </c>
      <c r="O176" s="106"/>
      <c r="P176" s="120">
        <v>0.0028000000000000112</v>
      </c>
      <c r="Q176" s="74"/>
      <c r="R176" s="74"/>
      <c r="S176" s="60"/>
    </row>
    <row r="177" spans="1:19" ht="12.75">
      <c r="A177" s="67">
        <v>41364</v>
      </c>
      <c r="B177" s="69">
        <f t="shared" si="3"/>
        <v>2013</v>
      </c>
      <c r="C177" s="30">
        <v>41364</v>
      </c>
      <c r="D177" s="25"/>
      <c r="E177" s="25"/>
      <c r="F177" s="26"/>
      <c r="G177" s="84">
        <v>1467.8537359388959</v>
      </c>
      <c r="H177" s="85">
        <v>0.03727684184058311</v>
      </c>
      <c r="I177" s="28"/>
      <c r="J177" s="40">
        <v>165.01</v>
      </c>
      <c r="K177" s="45">
        <v>3.727684184058321</v>
      </c>
      <c r="L177" s="50">
        <v>-0.33220584682291093</v>
      </c>
      <c r="M177" s="47"/>
      <c r="N177" s="100">
        <v>99.6321030943873</v>
      </c>
      <c r="O177" s="106"/>
      <c r="P177" s="120">
        <v>-0.006481850817710468</v>
      </c>
      <c r="Q177" s="74"/>
      <c r="R177" s="74"/>
      <c r="S177" s="60"/>
    </row>
    <row r="178" spans="1:19" ht="12.75">
      <c r="A178" s="67">
        <v>41455</v>
      </c>
      <c r="B178" s="69">
        <f t="shared" si="3"/>
        <v>2013</v>
      </c>
      <c r="C178" s="30">
        <v>41455</v>
      </c>
      <c r="D178" s="25"/>
      <c r="E178" s="25"/>
      <c r="F178" s="26"/>
      <c r="G178" s="84">
        <v>1472.2125525597678</v>
      </c>
      <c r="H178" s="85">
        <v>0.025656916212196235</v>
      </c>
      <c r="I178" s="28"/>
      <c r="J178" s="40">
        <v>165.5</v>
      </c>
      <c r="K178" s="45">
        <v>2.5656916212196244</v>
      </c>
      <c r="L178" s="50">
        <v>0.29695169989698145</v>
      </c>
      <c r="M178" s="47"/>
      <c r="N178" s="100">
        <v>100.74611627259</v>
      </c>
      <c r="O178" s="106"/>
      <c r="P178" s="120">
        <v>0.011241593897420502</v>
      </c>
      <c r="Q178" s="74"/>
      <c r="R178" s="74"/>
      <c r="S178" s="60"/>
    </row>
    <row r="179" spans="1:19" ht="12.75">
      <c r="A179" s="67">
        <v>41547</v>
      </c>
      <c r="B179" s="69">
        <f t="shared" si="3"/>
        <v>2013</v>
      </c>
      <c r="C179" s="31">
        <v>41547</v>
      </c>
      <c r="D179" s="32"/>
      <c r="E179" s="32"/>
      <c r="F179" s="33"/>
      <c r="G179" s="86">
        <v>1480.4854085953002</v>
      </c>
      <c r="H179" s="87">
        <v>0.025509889703617228</v>
      </c>
      <c r="I179" s="54"/>
      <c r="J179" s="55">
        <v>166.43</v>
      </c>
      <c r="K179" s="56">
        <v>2.5509889703617077</v>
      </c>
      <c r="L179" s="57">
        <v>0.5619335347432065</v>
      </c>
      <c r="M179" s="59"/>
      <c r="N179" s="107">
        <v>100.8798240437242</v>
      </c>
      <c r="O179" s="108"/>
      <c r="P179" s="121">
        <v>0.0012903225806451162</v>
      </c>
      <c r="Q179" s="74"/>
      <c r="R179" s="74"/>
      <c r="S179" s="60"/>
    </row>
    <row r="180" spans="1:23" ht="13.5">
      <c r="A180" s="67">
        <v>41639</v>
      </c>
      <c r="B180" s="69">
        <f t="shared" si="3"/>
        <v>2013</v>
      </c>
      <c r="C180" s="30">
        <v>41639</v>
      </c>
      <c r="D180" s="25"/>
      <c r="E180" s="126"/>
      <c r="F180" s="125"/>
      <c r="G180" s="84">
        <v>1480.9256798310046</v>
      </c>
      <c r="H180" s="85">
        <v>0.005553838231296071</v>
      </c>
      <c r="I180" s="28"/>
      <c r="J180" s="40"/>
      <c r="K180" s="45"/>
      <c r="L180" s="50"/>
      <c r="M180" s="47"/>
      <c r="N180" s="109">
        <v>100.90794380016469</v>
      </c>
      <c r="O180" s="110">
        <v>0.006307577887237237</v>
      </c>
      <c r="P180" s="120">
        <v>0.00029738302934180353</v>
      </c>
      <c r="Q180" s="74"/>
      <c r="R180" s="74"/>
      <c r="S180" s="60"/>
      <c r="W180" s="124"/>
    </row>
    <row r="181" spans="1:23" ht="13.5">
      <c r="A181" s="67">
        <v>41729</v>
      </c>
      <c r="B181" s="69">
        <f t="shared" si="3"/>
        <v>2014</v>
      </c>
      <c r="C181" s="30">
        <v>41729</v>
      </c>
      <c r="D181" s="25"/>
      <c r="E181" s="126"/>
      <c r="F181" s="125"/>
      <c r="G181" s="84">
        <v>1485.4751492666167</v>
      </c>
      <c r="H181" s="85">
        <v>0.012004883658554455</v>
      </c>
      <c r="I181" s="28"/>
      <c r="J181" s="40"/>
      <c r="K181" s="45"/>
      <c r="L181" s="50"/>
      <c r="M181" s="47"/>
      <c r="N181" s="97">
        <v>101.22430102589728</v>
      </c>
      <c r="O181" s="111">
        <v>0.015980772081078953</v>
      </c>
      <c r="P181" s="120">
        <v>0.003072044395996455</v>
      </c>
      <c r="Q181" s="74"/>
      <c r="R181" s="74"/>
      <c r="S181" s="60"/>
      <c r="W181" s="124"/>
    </row>
    <row r="182" spans="1:23" ht="13.5">
      <c r="A182" s="67">
        <v>41820</v>
      </c>
      <c r="B182" s="69">
        <f t="shared" si="3"/>
        <v>2014</v>
      </c>
      <c r="C182" s="30">
        <v>41820</v>
      </c>
      <c r="D182" s="25"/>
      <c r="E182" s="126"/>
      <c r="F182" s="125"/>
      <c r="G182" s="84">
        <v>1489.1440762308198</v>
      </c>
      <c r="H182" s="85">
        <v>0.011500733125534568</v>
      </c>
      <c r="I182" s="28"/>
      <c r="J182" s="40"/>
      <c r="K182" s="45"/>
      <c r="L182" s="50"/>
      <c r="M182" s="47"/>
      <c r="N182" s="97">
        <v>101.46574954504692</v>
      </c>
      <c r="O182" s="111">
        <v>0.0071430373604655095</v>
      </c>
      <c r="P182" s="120">
        <v>0.0024698676150958308</v>
      </c>
      <c r="Q182" s="74"/>
      <c r="R182" s="74"/>
      <c r="S182" s="60"/>
      <c r="W182" s="124"/>
    </row>
    <row r="183" spans="1:23" ht="13.5">
      <c r="A183" s="67">
        <v>41912</v>
      </c>
      <c r="B183" s="69">
        <f t="shared" si="3"/>
        <v>2014</v>
      </c>
      <c r="C183" s="30">
        <v>41912</v>
      </c>
      <c r="D183" s="25"/>
      <c r="E183" s="126"/>
      <c r="F183" s="125"/>
      <c r="G183" s="84">
        <v>1501.6184279091108</v>
      </c>
      <c r="H183" s="85">
        <v>0.014274385408405976</v>
      </c>
      <c r="I183" s="28"/>
      <c r="J183" s="40"/>
      <c r="K183" s="45"/>
      <c r="L183" s="50"/>
      <c r="M183" s="47"/>
      <c r="N183" s="97">
        <v>102.32350652524886</v>
      </c>
      <c r="O183" s="111">
        <v>0.014310913953407889</v>
      </c>
      <c r="P183" s="120">
        <v>0.00837686015571099</v>
      </c>
      <c r="Q183" s="74"/>
      <c r="R183" s="74"/>
      <c r="S183" s="60"/>
      <c r="W183" s="124"/>
    </row>
    <row r="184" spans="1:23" ht="13.5">
      <c r="A184" s="67">
        <v>42004</v>
      </c>
      <c r="B184" s="69">
        <f t="shared" si="3"/>
        <v>2014</v>
      </c>
      <c r="C184" s="30">
        <v>42004</v>
      </c>
      <c r="D184" s="25"/>
      <c r="E184" s="126"/>
      <c r="F184" s="125"/>
      <c r="G184" s="84">
        <v>1500.2976142019977</v>
      </c>
      <c r="H184" s="85">
        <v>0.013144507594970323</v>
      </c>
      <c r="I184" s="28"/>
      <c r="J184" s="40"/>
      <c r="K184" s="45"/>
      <c r="L184" s="50"/>
      <c r="M184" s="47"/>
      <c r="N184" s="97">
        <v>102.23432903383879</v>
      </c>
      <c r="O184" s="111">
        <v>0.013144507594970323</v>
      </c>
      <c r="P184" s="120">
        <v>-0.0008795934323689328</v>
      </c>
      <c r="Q184" s="74"/>
      <c r="R184" s="74"/>
      <c r="S184" s="60"/>
      <c r="W184" s="124"/>
    </row>
    <row r="185" spans="1:23" ht="13.5">
      <c r="A185" s="67">
        <v>42094</v>
      </c>
      <c r="B185" s="69">
        <f t="shared" si="3"/>
        <v>2015</v>
      </c>
      <c r="C185" s="30">
        <v>42094</v>
      </c>
      <c r="D185" s="25"/>
      <c r="E185" s="126"/>
      <c r="F185" s="125"/>
      <c r="G185" s="84">
        <v>1505.8743831875868</v>
      </c>
      <c r="H185" s="85">
        <v>0.013701310699116842</v>
      </c>
      <c r="I185" s="28"/>
      <c r="J185" s="40"/>
      <c r="K185" s="45"/>
      <c r="L185" s="50"/>
      <c r="M185" s="47"/>
      <c r="N185" s="97">
        <v>102.61120662455403</v>
      </c>
      <c r="O185" s="111">
        <v>0.013701310699116842</v>
      </c>
      <c r="P185" s="120">
        <v>0.0037171084808764105</v>
      </c>
      <c r="Q185" s="74"/>
      <c r="R185" s="74"/>
      <c r="S185" s="60"/>
      <c r="W185" s="124"/>
    </row>
    <row r="186" spans="1:23" ht="13.5">
      <c r="A186" s="67">
        <v>42185</v>
      </c>
      <c r="B186" s="69">
        <f t="shared" si="3"/>
        <v>2015</v>
      </c>
      <c r="C186" s="30">
        <v>42185</v>
      </c>
      <c r="D186" s="25"/>
      <c r="E186" s="126"/>
      <c r="F186" s="125"/>
      <c r="G186" s="84">
        <v>1493.1065173521592</v>
      </c>
      <c r="H186" s="85">
        <v>0.0027343771869816624</v>
      </c>
      <c r="I186" s="28"/>
      <c r="J186" s="40"/>
      <c r="K186" s="45"/>
      <c r="L186" s="50"/>
      <c r="M186" s="47"/>
      <c r="N186" s="97">
        <v>101.74319517586288</v>
      </c>
      <c r="O186" s="111">
        <v>0.0027343771869816624</v>
      </c>
      <c r="P186" s="120">
        <v>-0.008478705779163868</v>
      </c>
      <c r="Q186" s="74"/>
      <c r="R186" s="74"/>
      <c r="S186" s="60"/>
      <c r="W186" s="124"/>
    </row>
    <row r="187" spans="1:23" ht="13.5">
      <c r="A187" s="67">
        <v>42277</v>
      </c>
      <c r="B187" s="69">
        <f t="shared" si="3"/>
        <v>2015</v>
      </c>
      <c r="C187" s="30">
        <v>42277</v>
      </c>
      <c r="D187" s="25"/>
      <c r="E187" s="126"/>
      <c r="F187" s="125"/>
      <c r="G187" s="84">
        <v>1496.9222013949307</v>
      </c>
      <c r="H187" s="85">
        <v>-0.0031217099674499815</v>
      </c>
      <c r="I187" s="28"/>
      <c r="J187" s="40"/>
      <c r="K187" s="45"/>
      <c r="L187" s="50"/>
      <c r="M187" s="47"/>
      <c r="N187" s="97">
        <v>102.00408221502455</v>
      </c>
      <c r="O187" s="111">
        <v>-0.0031217099674499815</v>
      </c>
      <c r="P187" s="120">
        <v>0.0025555337133871155</v>
      </c>
      <c r="Q187" s="74"/>
      <c r="R187" s="74"/>
      <c r="S187" s="60"/>
      <c r="W187" s="124"/>
    </row>
    <row r="188" spans="1:23" ht="13.5">
      <c r="A188" s="67">
        <v>42369</v>
      </c>
      <c r="B188" s="69">
        <f t="shared" si="3"/>
        <v>2015</v>
      </c>
      <c r="C188" s="30">
        <v>42369</v>
      </c>
      <c r="D188" s="25"/>
      <c r="E188" s="126"/>
      <c r="F188" s="125"/>
      <c r="G188" s="84">
        <v>1490.0246187022285</v>
      </c>
      <c r="H188" s="85">
        <v>-0.0068526287276923226</v>
      </c>
      <c r="I188" s="28"/>
      <c r="J188" s="40"/>
      <c r="K188" s="45"/>
      <c r="L188" s="50"/>
      <c r="M188" s="47"/>
      <c r="N188" s="97">
        <v>101.53375513374516</v>
      </c>
      <c r="O188" s="111">
        <v>-0.0068526287276923226</v>
      </c>
      <c r="P188" s="120">
        <v>-0.004607843137254891</v>
      </c>
      <c r="Q188" s="74"/>
      <c r="R188" s="74"/>
      <c r="S188" s="60"/>
      <c r="W188" s="124"/>
    </row>
    <row r="189" spans="1:23" ht="13.5">
      <c r="A189" s="67">
        <v>42460</v>
      </c>
      <c r="B189" s="69">
        <f t="shared" si="3"/>
        <v>2016</v>
      </c>
      <c r="C189" s="30" t="s">
        <v>78</v>
      </c>
      <c r="D189" s="25"/>
      <c r="E189" s="126"/>
      <c r="F189" s="125"/>
      <c r="G189" s="84">
        <v>1469.6796926203795</v>
      </c>
      <c r="H189" s="85">
        <v>-0.024057409252151385</v>
      </c>
      <c r="I189" s="28"/>
      <c r="J189" s="40"/>
      <c r="K189" s="45"/>
      <c r="L189" s="50"/>
      <c r="M189" s="47"/>
      <c r="N189" s="97">
        <v>100.14264683293007</v>
      </c>
      <c r="O189" s="111">
        <v>-0.024057409252151385</v>
      </c>
      <c r="P189" s="120">
        <v>-0.01365408720533025</v>
      </c>
      <c r="Q189" s="74"/>
      <c r="R189" s="74"/>
      <c r="S189" s="60"/>
      <c r="W189" s="124"/>
    </row>
    <row r="190" spans="1:23" ht="13.5">
      <c r="A190" s="67">
        <v>42551</v>
      </c>
      <c r="B190" s="69">
        <f t="shared" si="3"/>
        <v>2016</v>
      </c>
      <c r="C190" s="30" t="s">
        <v>79</v>
      </c>
      <c r="D190" s="25"/>
      <c r="E190" s="126"/>
      <c r="F190" s="125"/>
      <c r="G190" s="84">
        <v>1461.399663394266</v>
      </c>
      <c r="H190" s="85">
        <v>-0.021234932104190918</v>
      </c>
      <c r="I190" s="28"/>
      <c r="J190" s="40"/>
      <c r="K190" s="45"/>
      <c r="L190" s="50"/>
      <c r="M190" s="47"/>
      <c r="N190" s="97">
        <v>99.58268533423998</v>
      </c>
      <c r="O190" s="111">
        <v>-0.021234932104190918</v>
      </c>
      <c r="P190" s="120">
        <v>-0.0056339005483231576</v>
      </c>
      <c r="Q190" s="74"/>
      <c r="R190" s="74"/>
      <c r="S190" s="60"/>
      <c r="W190" s="124"/>
    </row>
    <row r="191" spans="1:23" ht="13.5">
      <c r="A191" s="67">
        <v>42643</v>
      </c>
      <c r="B191" s="69">
        <f t="shared" si="3"/>
        <v>2016</v>
      </c>
      <c r="C191" s="30" t="s">
        <v>80</v>
      </c>
      <c r="D191" s="25"/>
      <c r="E191" s="126"/>
      <c r="F191" s="125"/>
      <c r="G191" s="84">
        <v>1469.4713027155133</v>
      </c>
      <c r="H191" s="85">
        <v>-0.018403615188856026</v>
      </c>
      <c r="I191" s="28"/>
      <c r="J191" s="40"/>
      <c r="K191" s="45"/>
      <c r="L191" s="50"/>
      <c r="M191" s="47"/>
      <c r="N191" s="97">
        <v>100.12683833824681</v>
      </c>
      <c r="O191" s="111">
        <v>-0.018403615188856026</v>
      </c>
      <c r="P191" s="120">
        <v>0.005523225113176664</v>
      </c>
      <c r="Q191" s="74"/>
      <c r="R191" s="74"/>
      <c r="S191" s="60"/>
      <c r="W191" s="124"/>
    </row>
    <row r="192" spans="1:23" ht="13.5">
      <c r="A192" s="67">
        <v>42735</v>
      </c>
      <c r="B192" s="69">
        <f t="shared" si="3"/>
        <v>2016</v>
      </c>
      <c r="C192" s="30">
        <v>42735</v>
      </c>
      <c r="D192" s="25"/>
      <c r="E192" s="126"/>
      <c r="F192" s="125"/>
      <c r="G192" s="84">
        <v>1475.8567032040125</v>
      </c>
      <c r="H192" s="85">
        <v>-0.009550829770130997</v>
      </c>
      <c r="I192" s="28"/>
      <c r="J192" s="40"/>
      <c r="K192" s="45"/>
      <c r="L192" s="50"/>
      <c r="M192" s="47"/>
      <c r="N192" s="97">
        <v>100.5640235225406</v>
      </c>
      <c r="O192" s="111">
        <v>-0.009550829770130997</v>
      </c>
      <c r="P192" s="120">
        <v>0.004345372704250374</v>
      </c>
      <c r="Q192" s="74"/>
      <c r="R192" s="74"/>
      <c r="S192" s="60"/>
      <c r="W192" s="124"/>
    </row>
    <row r="193" spans="1:23" ht="13.5">
      <c r="A193" s="67">
        <v>42825</v>
      </c>
      <c r="B193" s="69">
        <f t="shared" si="3"/>
        <v>2017</v>
      </c>
      <c r="C193" s="30">
        <v>42825</v>
      </c>
      <c r="D193" s="25"/>
      <c r="E193" s="126"/>
      <c r="F193" s="125"/>
      <c r="G193" s="84">
        <v>1467.8969689675084</v>
      </c>
      <c r="H193" s="85">
        <v>-0.0012094337077823702</v>
      </c>
      <c r="I193" s="28"/>
      <c r="J193" s="40"/>
      <c r="K193" s="45"/>
      <c r="L193" s="50"/>
      <c r="M193" s="47"/>
      <c r="N193" s="97">
        <v>100.02153094026377</v>
      </c>
      <c r="O193" s="111">
        <v>-0.0012094337077823702</v>
      </c>
      <c r="P193" s="120">
        <v>-0.005393297478829676</v>
      </c>
      <c r="Q193" s="74"/>
      <c r="R193" s="74"/>
      <c r="S193" s="60"/>
      <c r="W193" s="124"/>
    </row>
    <row r="194" spans="1:23" ht="13.5">
      <c r="A194" s="67">
        <v>42916</v>
      </c>
      <c r="B194" s="69">
        <f t="shared" si="3"/>
        <v>2017</v>
      </c>
      <c r="C194" s="30">
        <v>42916</v>
      </c>
      <c r="D194" s="25"/>
      <c r="E194" s="126"/>
      <c r="F194" s="125"/>
      <c r="G194" s="84">
        <v>1478.4261680806785</v>
      </c>
      <c r="H194" s="85">
        <v>0.011611157133295968</v>
      </c>
      <c r="I194" s="28"/>
      <c r="J194" s="40"/>
      <c r="K194" s="45"/>
      <c r="L194" s="50"/>
      <c r="M194" s="47"/>
      <c r="N194" s="97">
        <v>100.73895554141141</v>
      </c>
      <c r="O194" s="111">
        <v>0.011611157133295968</v>
      </c>
      <c r="P194" s="120">
        <v>0.007172982393019172</v>
      </c>
      <c r="Q194" s="74"/>
      <c r="R194" s="74"/>
      <c r="S194" s="60"/>
      <c r="W194" s="124"/>
    </row>
    <row r="195" spans="1:23" ht="13.5">
      <c r="A195" s="67">
        <v>43008</v>
      </c>
      <c r="B195" s="69">
        <f t="shared" si="3"/>
        <v>2017</v>
      </c>
      <c r="C195" s="30">
        <v>43008</v>
      </c>
      <c r="D195" s="25"/>
      <c r="E195" s="126"/>
      <c r="F195" s="125"/>
      <c r="G195" s="84">
        <v>1491.2870455421453</v>
      </c>
      <c r="H195" s="85">
        <v>0.014872967290411099</v>
      </c>
      <c r="I195" s="28"/>
      <c r="J195" s="40"/>
      <c r="K195" s="45"/>
      <c r="L195" s="50"/>
      <c r="M195" s="47"/>
      <c r="N195" s="97">
        <v>101.61602152974383</v>
      </c>
      <c r="O195" s="111">
        <v>0.014872967290411099</v>
      </c>
      <c r="P195" s="120">
        <v>0.008699032619371843</v>
      </c>
      <c r="Q195" s="74"/>
      <c r="R195" s="74"/>
      <c r="S195" s="60"/>
      <c r="W195" s="124"/>
    </row>
    <row r="196" spans="1:23" ht="13.5">
      <c r="A196" s="67">
        <v>43100</v>
      </c>
      <c r="B196" s="69">
        <f t="shared" si="3"/>
        <v>2017</v>
      </c>
      <c r="C196" s="30">
        <v>43100</v>
      </c>
      <c r="D196" s="25"/>
      <c r="E196" s="126"/>
      <c r="F196" s="125"/>
      <c r="G196" s="84">
        <v>1495.5079560083302</v>
      </c>
      <c r="H196" s="85">
        <v>0.013315149608803756</v>
      </c>
      <c r="I196" s="28"/>
      <c r="J196" s="40"/>
      <c r="K196" s="45"/>
      <c r="L196" s="50"/>
      <c r="M196" s="47"/>
      <c r="N196" s="97">
        <v>101.90304854100648</v>
      </c>
      <c r="O196" s="111">
        <v>0.013315149608803756</v>
      </c>
      <c r="P196" s="120">
        <v>0.002830380964417456</v>
      </c>
      <c r="Q196" s="74"/>
      <c r="R196" s="74"/>
      <c r="S196" s="60"/>
      <c r="W196" s="124"/>
    </row>
    <row r="197" spans="1:23" ht="13.5">
      <c r="A197" s="67">
        <v>43190</v>
      </c>
      <c r="B197" s="69">
        <f t="shared" si="3"/>
        <v>2018</v>
      </c>
      <c r="C197" s="30">
        <v>43190</v>
      </c>
      <c r="D197" s="25"/>
      <c r="E197" s="126"/>
      <c r="F197" s="125"/>
      <c r="G197" s="84">
        <v>1512.5770591611122</v>
      </c>
      <c r="H197" s="85">
        <v>0.030439410438880543</v>
      </c>
      <c r="I197" s="28"/>
      <c r="J197" s="40"/>
      <c r="K197" s="45"/>
      <c r="L197" s="50"/>
      <c r="M197" s="47"/>
      <c r="N197" s="97">
        <v>103.06612737327964</v>
      </c>
      <c r="O197" s="111">
        <v>0.030439410438880543</v>
      </c>
      <c r="P197" s="120">
        <v>0.011413582311083914</v>
      </c>
      <c r="Q197" s="74"/>
      <c r="R197" s="74"/>
      <c r="S197" s="60"/>
      <c r="W197" s="124"/>
    </row>
    <row r="198" spans="1:23" ht="13.5">
      <c r="A198" s="67">
        <v>43281</v>
      </c>
      <c r="B198" s="69">
        <f t="shared" si="3"/>
        <v>2018</v>
      </c>
      <c r="C198" s="30">
        <v>43281</v>
      </c>
      <c r="D198" s="25"/>
      <c r="E198" s="126"/>
      <c r="F198" s="125"/>
      <c r="G198" s="84">
        <v>1532.342536979695</v>
      </c>
      <c r="H198" s="85">
        <v>0.03647284629553482</v>
      </c>
      <c r="I198" s="28"/>
      <c r="J198" s="40"/>
      <c r="K198" s="45"/>
      <c r="L198" s="50"/>
      <c r="M198" s="47"/>
      <c r="N198" s="97">
        <v>104.41319198284603</v>
      </c>
      <c r="O198" s="111">
        <v>0.03647284629553482</v>
      </c>
      <c r="P198" s="120">
        <v>0.013067418746615767</v>
      </c>
      <c r="Q198" s="74"/>
      <c r="R198" s="74"/>
      <c r="S198" s="60"/>
      <c r="W198" s="124"/>
    </row>
    <row r="199" spans="1:23" ht="13.5">
      <c r="A199" s="67">
        <v>43373</v>
      </c>
      <c r="B199" s="69">
        <f t="shared" si="3"/>
        <v>2018</v>
      </c>
      <c r="C199" s="30">
        <v>43373</v>
      </c>
      <c r="D199" s="25"/>
      <c r="E199" s="126"/>
      <c r="F199" s="125"/>
      <c r="G199" s="84">
        <v>1536.2903226237006</v>
      </c>
      <c r="H199" s="85">
        <v>0.03017688408219299</v>
      </c>
      <c r="I199" s="28"/>
      <c r="J199" s="40"/>
      <c r="K199" s="45"/>
      <c r="L199" s="50"/>
      <c r="M199" s="47"/>
      <c r="N199" s="97">
        <v>104.68247643234054</v>
      </c>
      <c r="O199" s="111">
        <v>0.03017688408219299</v>
      </c>
      <c r="P199" s="120">
        <v>0.0025763075479108277</v>
      </c>
      <c r="Q199" s="74"/>
      <c r="R199" s="74"/>
      <c r="S199" s="60"/>
      <c r="W199" s="124"/>
    </row>
    <row r="200" spans="1:23" ht="13.5">
      <c r="A200" s="67">
        <v>43465</v>
      </c>
      <c r="B200" s="69">
        <f t="shared" si="3"/>
        <v>2018</v>
      </c>
      <c r="C200" s="30">
        <v>43465</v>
      </c>
      <c r="D200" s="25"/>
      <c r="E200" s="126"/>
      <c r="F200" s="125"/>
      <c r="G200" s="84">
        <v>1538.3092883612721</v>
      </c>
      <c r="H200" s="85">
        <v>0.028625245304731983</v>
      </c>
      <c r="I200" s="28"/>
      <c r="J200" s="40"/>
      <c r="K200" s="45"/>
      <c r="L200" s="50"/>
      <c r="M200" s="47"/>
      <c r="N200" s="97">
        <v>104.8200483027928</v>
      </c>
      <c r="O200" s="111">
        <v>0.028625245304731983</v>
      </c>
      <c r="P200" s="122">
        <v>0.0013141824223195098</v>
      </c>
      <c r="Q200" s="74"/>
      <c r="R200" s="74"/>
      <c r="S200" s="60"/>
      <c r="W200" s="124"/>
    </row>
    <row r="201" spans="1:23" ht="13.5">
      <c r="A201" s="67">
        <v>43555</v>
      </c>
      <c r="B201" s="69">
        <v>2019</v>
      </c>
      <c r="C201" s="30">
        <v>43555</v>
      </c>
      <c r="D201" s="25"/>
      <c r="E201" s="126"/>
      <c r="F201" s="125"/>
      <c r="G201" s="84">
        <v>1545.7670416919502</v>
      </c>
      <c r="H201" s="85">
        <v>0.021947953403929965</v>
      </c>
      <c r="I201" s="28"/>
      <c r="J201" s="40"/>
      <c r="K201" s="45"/>
      <c r="L201" s="50"/>
      <c r="M201" s="47"/>
      <c r="N201" s="97">
        <v>105.32821793439189</v>
      </c>
      <c r="O201" s="111">
        <v>0.021947953403929965</v>
      </c>
      <c r="P201" s="122">
        <v>0.004848019437380335</v>
      </c>
      <c r="Q201" s="60"/>
      <c r="R201" s="60"/>
      <c r="S201" s="60"/>
      <c r="W201" s="124"/>
    </row>
    <row r="202" spans="1:23" ht="13.5">
      <c r="A202" s="67">
        <v>43646</v>
      </c>
      <c r="B202" s="69">
        <v>2019</v>
      </c>
      <c r="C202" s="30">
        <v>43646</v>
      </c>
      <c r="D202" s="25"/>
      <c r="E202" s="126"/>
      <c r="F202" s="125"/>
      <c r="G202" s="84">
        <v>1553.3223826837655</v>
      </c>
      <c r="H202" s="85">
        <v>0.0136941047125696</v>
      </c>
      <c r="I202" s="28"/>
      <c r="J202" s="40"/>
      <c r="K202" s="45"/>
      <c r="L202" s="50"/>
      <c r="M202" s="47"/>
      <c r="N202" s="97">
        <v>105.84303716723275</v>
      </c>
      <c r="O202" s="111">
        <v>0.0136941047125696</v>
      </c>
      <c r="P202" s="122">
        <v>0.004887761731253715</v>
      </c>
      <c r="Q202" s="60"/>
      <c r="R202" s="60"/>
      <c r="S202" s="60"/>
      <c r="W202" s="124"/>
    </row>
    <row r="203" spans="1:23" ht="13.5">
      <c r="A203" s="67">
        <v>43738</v>
      </c>
      <c r="B203" s="69">
        <v>2019</v>
      </c>
      <c r="C203" s="30">
        <v>43738</v>
      </c>
      <c r="D203" s="25"/>
      <c r="E203" s="126"/>
      <c r="F203" s="125"/>
      <c r="G203" s="84">
        <v>1556.4164886250853</v>
      </c>
      <c r="H203" s="85">
        <v>0.013100496504471426</v>
      </c>
      <c r="I203" s="28"/>
      <c r="J203" s="40"/>
      <c r="K203" s="45"/>
      <c r="L203" s="50"/>
      <c r="M203" s="47"/>
      <c r="N203" s="97">
        <v>106.05386884892182</v>
      </c>
      <c r="O203" s="111">
        <v>0.013100496504471426</v>
      </c>
      <c r="P203" s="122">
        <v>0.001991927738769883</v>
      </c>
      <c r="Q203" s="74"/>
      <c r="R203" s="139"/>
      <c r="S203" s="60"/>
      <c r="W203" s="124"/>
    </row>
    <row r="204" spans="1:23" s="72" customFormat="1" ht="13.5">
      <c r="A204" s="67">
        <v>43830</v>
      </c>
      <c r="B204" s="71">
        <v>2019</v>
      </c>
      <c r="C204" s="30">
        <v>43830</v>
      </c>
      <c r="D204" s="25"/>
      <c r="E204" s="126"/>
      <c r="F204" s="125"/>
      <c r="G204" s="84">
        <v>1555.8145447443958</v>
      </c>
      <c r="H204" s="85">
        <v>0.01137954279777631</v>
      </c>
      <c r="I204" s="28"/>
      <c r="J204" s="40"/>
      <c r="K204" s="45"/>
      <c r="L204" s="50"/>
      <c r="M204" s="47"/>
      <c r="N204" s="97">
        <v>106.0128525285194</v>
      </c>
      <c r="O204" s="111">
        <v>0.01137954279777631</v>
      </c>
      <c r="P204" s="122">
        <v>-0.0003867498738857611</v>
      </c>
      <c r="Q204" s="74"/>
      <c r="R204" s="139"/>
      <c r="S204" s="60"/>
      <c r="T204" s="131"/>
      <c r="U204" s="131"/>
      <c r="V204" s="5"/>
      <c r="W204" s="124"/>
    </row>
    <row r="205" spans="1:23" s="72" customFormat="1" ht="13.5">
      <c r="A205" s="67">
        <v>43921</v>
      </c>
      <c r="B205" s="71">
        <v>2020</v>
      </c>
      <c r="C205" s="30">
        <v>43921</v>
      </c>
      <c r="D205" s="25"/>
      <c r="E205" s="126"/>
      <c r="F205" s="125"/>
      <c r="G205" s="84">
        <v>1556.226179163344</v>
      </c>
      <c r="H205" s="85">
        <v>0.006765845081978528</v>
      </c>
      <c r="I205" s="28"/>
      <c r="J205" s="40"/>
      <c r="K205" s="45"/>
      <c r="L205" s="50"/>
      <c r="M205" s="47"/>
      <c r="N205" s="97">
        <v>106.04085233969685</v>
      </c>
      <c r="O205" s="111">
        <v>0.006765845081978528</v>
      </c>
      <c r="P205" s="122">
        <v>0.0002645780760559546</v>
      </c>
      <c r="Q205" s="74"/>
      <c r="R205" s="139"/>
      <c r="S205" s="60"/>
      <c r="T205" s="131"/>
      <c r="U205" s="137"/>
      <c r="V205" s="5"/>
      <c r="W205" s="124"/>
    </row>
    <row r="206" spans="1:256" s="72" customFormat="1" ht="13.5">
      <c r="A206" s="67">
        <v>44012</v>
      </c>
      <c r="B206" s="71">
        <v>2020</v>
      </c>
      <c r="C206" s="30">
        <v>44012</v>
      </c>
      <c r="D206" s="25">
        <f aca="true" t="shared" si="4" ref="D206:BL206">_xlfn.IFERROR(D204/#REF!-1,"")</f>
      </c>
      <c r="E206" s="126"/>
      <c r="F206" s="125"/>
      <c r="G206" s="84">
        <v>1510.434996710385</v>
      </c>
      <c r="H206" s="85">
        <v>-0.02761054787122319</v>
      </c>
      <c r="I206" s="28">
        <f t="shared" si="4"/>
      </c>
      <c r="J206" s="40">
        <f t="shared" si="4"/>
      </c>
      <c r="K206" s="45">
        <f t="shared" si="4"/>
      </c>
      <c r="L206" s="50">
        <f t="shared" si="4"/>
      </c>
      <c r="M206" s="47">
        <f t="shared" si="4"/>
      </c>
      <c r="N206" s="97">
        <v>102.92065292269122</v>
      </c>
      <c r="O206" s="111">
        <v>-0.02761054787122319</v>
      </c>
      <c r="P206" s="122">
        <v>-0.02942450336979774</v>
      </c>
      <c r="Q206" s="74"/>
      <c r="R206" s="139"/>
      <c r="S206" s="60"/>
      <c r="T206" s="131"/>
      <c r="U206" s="131"/>
      <c r="V206" s="5"/>
      <c r="W206" s="124"/>
      <c r="Y206" s="72">
        <f t="shared" si="4"/>
      </c>
      <c r="Z206" s="72">
        <f t="shared" si="4"/>
      </c>
      <c r="AA206" s="72">
        <f t="shared" si="4"/>
      </c>
      <c r="AB206" s="72">
        <f t="shared" si="4"/>
      </c>
      <c r="AC206" s="72">
        <f t="shared" si="4"/>
      </c>
      <c r="AD206" s="72">
        <f t="shared" si="4"/>
      </c>
      <c r="AE206" s="72">
        <f t="shared" si="4"/>
      </c>
      <c r="AF206" s="72">
        <f t="shared" si="4"/>
      </c>
      <c r="AG206" s="72">
        <f t="shared" si="4"/>
      </c>
      <c r="AH206" s="72">
        <f t="shared" si="4"/>
      </c>
      <c r="AI206" s="72">
        <f t="shared" si="4"/>
      </c>
      <c r="AJ206" s="72">
        <f t="shared" si="4"/>
      </c>
      <c r="AK206" s="72">
        <f t="shared" si="4"/>
      </c>
      <c r="AL206" s="72">
        <f t="shared" si="4"/>
      </c>
      <c r="AM206" s="72">
        <f t="shared" si="4"/>
      </c>
      <c r="AN206" s="72">
        <f t="shared" si="4"/>
      </c>
      <c r="AO206" s="72">
        <f t="shared" si="4"/>
      </c>
      <c r="AP206" s="72">
        <f t="shared" si="4"/>
      </c>
      <c r="AQ206" s="72">
        <f t="shared" si="4"/>
      </c>
      <c r="AR206" s="72">
        <f t="shared" si="4"/>
      </c>
      <c r="AS206" s="72">
        <f t="shared" si="4"/>
      </c>
      <c r="AT206" s="72">
        <f t="shared" si="4"/>
      </c>
      <c r="AU206" s="72">
        <f t="shared" si="4"/>
      </c>
      <c r="AV206" s="72">
        <f t="shared" si="4"/>
      </c>
      <c r="AW206" s="72">
        <f t="shared" si="4"/>
      </c>
      <c r="AX206" s="72">
        <f t="shared" si="4"/>
      </c>
      <c r="AY206" s="72">
        <f t="shared" si="4"/>
      </c>
      <c r="AZ206" s="72">
        <f t="shared" si="4"/>
      </c>
      <c r="BA206" s="72">
        <f t="shared" si="4"/>
      </c>
      <c r="BB206" s="72">
        <f t="shared" si="4"/>
      </c>
      <c r="BC206" s="72">
        <f t="shared" si="4"/>
      </c>
      <c r="BD206" s="72">
        <f t="shared" si="4"/>
      </c>
      <c r="BE206" s="72">
        <f t="shared" si="4"/>
      </c>
      <c r="BF206" s="72">
        <f t="shared" si="4"/>
      </c>
      <c r="BG206" s="72">
        <f t="shared" si="4"/>
      </c>
      <c r="BH206" s="72">
        <f t="shared" si="4"/>
      </c>
      <c r="BI206" s="72">
        <f t="shared" si="4"/>
      </c>
      <c r="BJ206" s="72">
        <f t="shared" si="4"/>
      </c>
      <c r="BK206" s="72">
        <f t="shared" si="4"/>
      </c>
      <c r="BL206" s="72">
        <f t="shared" si="4"/>
      </c>
      <c r="BM206" s="72">
        <f aca="true" t="shared" si="5" ref="BM206:DX206">_xlfn.IFERROR(BM204/BL204-1,"")</f>
      </c>
      <c r="BN206" s="72">
        <f t="shared" si="5"/>
      </c>
      <c r="BO206" s="72">
        <f t="shared" si="5"/>
      </c>
      <c r="BP206" s="72">
        <f t="shared" si="5"/>
      </c>
      <c r="BQ206" s="72">
        <f t="shared" si="5"/>
      </c>
      <c r="BR206" s="72">
        <f t="shared" si="5"/>
      </c>
      <c r="BS206" s="72">
        <f t="shared" si="5"/>
      </c>
      <c r="BT206" s="72">
        <f t="shared" si="5"/>
      </c>
      <c r="BU206" s="72">
        <f t="shared" si="5"/>
      </c>
      <c r="BV206" s="72">
        <f t="shared" si="5"/>
      </c>
      <c r="BW206" s="72">
        <f t="shared" si="5"/>
      </c>
      <c r="BX206" s="72">
        <f t="shared" si="5"/>
      </c>
      <c r="BY206" s="72">
        <f t="shared" si="5"/>
      </c>
      <c r="BZ206" s="72">
        <f t="shared" si="5"/>
      </c>
      <c r="CA206" s="72">
        <f t="shared" si="5"/>
      </c>
      <c r="CB206" s="72">
        <f t="shared" si="5"/>
      </c>
      <c r="CC206" s="72">
        <f t="shared" si="5"/>
      </c>
      <c r="CD206" s="72">
        <f t="shared" si="5"/>
      </c>
      <c r="CE206" s="72">
        <f t="shared" si="5"/>
      </c>
      <c r="CF206" s="72">
        <f t="shared" si="5"/>
      </c>
      <c r="CG206" s="72">
        <f t="shared" si="5"/>
      </c>
      <c r="CH206" s="72">
        <f t="shared" si="5"/>
      </c>
      <c r="CI206" s="72">
        <f t="shared" si="5"/>
      </c>
      <c r="CJ206" s="72">
        <f t="shared" si="5"/>
      </c>
      <c r="CK206" s="72">
        <f t="shared" si="5"/>
      </c>
      <c r="CL206" s="72">
        <f t="shared" si="5"/>
      </c>
      <c r="CM206" s="72">
        <f t="shared" si="5"/>
      </c>
      <c r="CN206" s="72">
        <f t="shared" si="5"/>
      </c>
      <c r="CO206" s="72">
        <f t="shared" si="5"/>
      </c>
      <c r="CP206" s="72">
        <f t="shared" si="5"/>
      </c>
      <c r="CQ206" s="72">
        <f t="shared" si="5"/>
      </c>
      <c r="CR206" s="72">
        <f t="shared" si="5"/>
      </c>
      <c r="CS206" s="72">
        <f t="shared" si="5"/>
      </c>
      <c r="CT206" s="72">
        <f t="shared" si="5"/>
      </c>
      <c r="CU206" s="72">
        <f t="shared" si="5"/>
      </c>
      <c r="CV206" s="72">
        <f t="shared" si="5"/>
      </c>
      <c r="CW206" s="72">
        <f t="shared" si="5"/>
      </c>
      <c r="CX206" s="72">
        <f t="shared" si="5"/>
      </c>
      <c r="CY206" s="72">
        <f t="shared" si="5"/>
      </c>
      <c r="CZ206" s="72">
        <f t="shared" si="5"/>
      </c>
      <c r="DA206" s="72">
        <f t="shared" si="5"/>
      </c>
      <c r="DB206" s="72">
        <f t="shared" si="5"/>
      </c>
      <c r="DC206" s="72">
        <f t="shared" si="5"/>
      </c>
      <c r="DD206" s="72">
        <f t="shared" si="5"/>
      </c>
      <c r="DE206" s="72">
        <f t="shared" si="5"/>
      </c>
      <c r="DF206" s="72">
        <f t="shared" si="5"/>
      </c>
      <c r="DG206" s="72">
        <f t="shared" si="5"/>
      </c>
      <c r="DH206" s="72">
        <f t="shared" si="5"/>
      </c>
      <c r="DI206" s="72">
        <f t="shared" si="5"/>
      </c>
      <c r="DJ206" s="72">
        <f t="shared" si="5"/>
      </c>
      <c r="DK206" s="72">
        <f t="shared" si="5"/>
      </c>
      <c r="DL206" s="72">
        <f t="shared" si="5"/>
      </c>
      <c r="DM206" s="72">
        <f t="shared" si="5"/>
      </c>
      <c r="DN206" s="72">
        <f t="shared" si="5"/>
      </c>
      <c r="DO206" s="72">
        <f t="shared" si="5"/>
      </c>
      <c r="DP206" s="72">
        <f t="shared" si="5"/>
      </c>
      <c r="DQ206" s="72">
        <f t="shared" si="5"/>
      </c>
      <c r="DR206" s="72">
        <f t="shared" si="5"/>
      </c>
      <c r="DS206" s="72">
        <f t="shared" si="5"/>
      </c>
      <c r="DT206" s="72">
        <f t="shared" si="5"/>
      </c>
      <c r="DU206" s="72">
        <f t="shared" si="5"/>
      </c>
      <c r="DV206" s="72">
        <f t="shared" si="5"/>
      </c>
      <c r="DW206" s="72">
        <f t="shared" si="5"/>
      </c>
      <c r="DX206" s="72">
        <f t="shared" si="5"/>
      </c>
      <c r="DY206" s="72">
        <f aca="true" t="shared" si="6" ref="DY206:GJ206">_xlfn.IFERROR(DY204/DX204-1,"")</f>
      </c>
      <c r="DZ206" s="72">
        <f t="shared" si="6"/>
      </c>
      <c r="EA206" s="72">
        <f t="shared" si="6"/>
      </c>
      <c r="EB206" s="72">
        <f t="shared" si="6"/>
      </c>
      <c r="EC206" s="72">
        <f t="shared" si="6"/>
      </c>
      <c r="ED206" s="72">
        <f t="shared" si="6"/>
      </c>
      <c r="EE206" s="72">
        <f t="shared" si="6"/>
      </c>
      <c r="EF206" s="72">
        <f t="shared" si="6"/>
      </c>
      <c r="EG206" s="72">
        <f t="shared" si="6"/>
      </c>
      <c r="EH206" s="72">
        <f t="shared" si="6"/>
      </c>
      <c r="EI206" s="72">
        <f t="shared" si="6"/>
      </c>
      <c r="EJ206" s="72">
        <f t="shared" si="6"/>
      </c>
      <c r="EK206" s="72">
        <f t="shared" si="6"/>
      </c>
      <c r="EL206" s="72">
        <f t="shared" si="6"/>
      </c>
      <c r="EM206" s="72">
        <f t="shared" si="6"/>
      </c>
      <c r="EN206" s="72">
        <f t="shared" si="6"/>
      </c>
      <c r="EO206" s="72">
        <f t="shared" si="6"/>
      </c>
      <c r="EP206" s="72">
        <f t="shared" si="6"/>
      </c>
      <c r="EQ206" s="72">
        <f t="shared" si="6"/>
      </c>
      <c r="ER206" s="72">
        <f t="shared" si="6"/>
      </c>
      <c r="ES206" s="72">
        <f t="shared" si="6"/>
      </c>
      <c r="ET206" s="72">
        <f t="shared" si="6"/>
      </c>
      <c r="EU206" s="72">
        <f t="shared" si="6"/>
      </c>
      <c r="EV206" s="72">
        <f t="shared" si="6"/>
      </c>
      <c r="EW206" s="72">
        <f t="shared" si="6"/>
      </c>
      <c r="EX206" s="72">
        <f t="shared" si="6"/>
      </c>
      <c r="EY206" s="72">
        <f t="shared" si="6"/>
      </c>
      <c r="EZ206" s="72">
        <f t="shared" si="6"/>
      </c>
      <c r="FA206" s="72">
        <f t="shared" si="6"/>
      </c>
      <c r="FB206" s="72">
        <f t="shared" si="6"/>
      </c>
      <c r="FC206" s="72">
        <f t="shared" si="6"/>
      </c>
      <c r="FD206" s="72">
        <f t="shared" si="6"/>
      </c>
      <c r="FE206" s="72">
        <f t="shared" si="6"/>
      </c>
      <c r="FF206" s="72">
        <f t="shared" si="6"/>
      </c>
      <c r="FG206" s="72">
        <f t="shared" si="6"/>
      </c>
      <c r="FH206" s="72">
        <f t="shared" si="6"/>
      </c>
      <c r="FI206" s="72">
        <f t="shared" si="6"/>
      </c>
      <c r="FJ206" s="72">
        <f t="shared" si="6"/>
      </c>
      <c r="FK206" s="72">
        <f t="shared" si="6"/>
      </c>
      <c r="FL206" s="72">
        <f t="shared" si="6"/>
      </c>
      <c r="FM206" s="72">
        <f t="shared" si="6"/>
      </c>
      <c r="FN206" s="72">
        <f t="shared" si="6"/>
      </c>
      <c r="FO206" s="72">
        <f t="shared" si="6"/>
      </c>
      <c r="FP206" s="72">
        <f t="shared" si="6"/>
      </c>
      <c r="FQ206" s="72">
        <f t="shared" si="6"/>
      </c>
      <c r="FR206" s="72">
        <f t="shared" si="6"/>
      </c>
      <c r="FS206" s="72">
        <f t="shared" si="6"/>
      </c>
      <c r="FT206" s="72">
        <f t="shared" si="6"/>
      </c>
      <c r="FU206" s="72">
        <f t="shared" si="6"/>
      </c>
      <c r="FV206" s="72">
        <f t="shared" si="6"/>
      </c>
      <c r="FW206" s="72">
        <f t="shared" si="6"/>
      </c>
      <c r="FX206" s="72">
        <f t="shared" si="6"/>
      </c>
      <c r="FY206" s="72">
        <f t="shared" si="6"/>
      </c>
      <c r="FZ206" s="72">
        <f t="shared" si="6"/>
      </c>
      <c r="GA206" s="72">
        <f t="shared" si="6"/>
      </c>
      <c r="GB206" s="72">
        <f t="shared" si="6"/>
      </c>
      <c r="GC206" s="72">
        <f t="shared" si="6"/>
      </c>
      <c r="GD206" s="72">
        <f t="shared" si="6"/>
      </c>
      <c r="GE206" s="72">
        <f t="shared" si="6"/>
      </c>
      <c r="GF206" s="72">
        <f t="shared" si="6"/>
      </c>
      <c r="GG206" s="72">
        <f t="shared" si="6"/>
      </c>
      <c r="GH206" s="72">
        <f t="shared" si="6"/>
      </c>
      <c r="GI206" s="72">
        <f t="shared" si="6"/>
      </c>
      <c r="GJ206" s="72">
        <f t="shared" si="6"/>
      </c>
      <c r="GK206" s="72">
        <f aca="true" t="shared" si="7" ref="GK206:IV206">_xlfn.IFERROR(GK204/GJ204-1,"")</f>
      </c>
      <c r="GL206" s="72">
        <f t="shared" si="7"/>
      </c>
      <c r="GM206" s="72">
        <f t="shared" si="7"/>
      </c>
      <c r="GN206" s="72">
        <f t="shared" si="7"/>
      </c>
      <c r="GO206" s="72">
        <f t="shared" si="7"/>
      </c>
      <c r="GP206" s="72">
        <f t="shared" si="7"/>
      </c>
      <c r="GQ206" s="72">
        <f t="shared" si="7"/>
      </c>
      <c r="GR206" s="72">
        <f t="shared" si="7"/>
      </c>
      <c r="GS206" s="72">
        <f t="shared" si="7"/>
      </c>
      <c r="GT206" s="72">
        <f t="shared" si="7"/>
      </c>
      <c r="GU206" s="72">
        <f t="shared" si="7"/>
      </c>
      <c r="GV206" s="72">
        <f t="shared" si="7"/>
      </c>
      <c r="GW206" s="72">
        <f t="shared" si="7"/>
      </c>
      <c r="GX206" s="72">
        <f t="shared" si="7"/>
      </c>
      <c r="GY206" s="72">
        <f t="shared" si="7"/>
      </c>
      <c r="GZ206" s="72">
        <f t="shared" si="7"/>
      </c>
      <c r="HA206" s="72">
        <f t="shared" si="7"/>
      </c>
      <c r="HB206" s="72">
        <f t="shared" si="7"/>
      </c>
      <c r="HC206" s="72">
        <f t="shared" si="7"/>
      </c>
      <c r="HD206" s="72">
        <f t="shared" si="7"/>
      </c>
      <c r="HE206" s="72">
        <f t="shared" si="7"/>
      </c>
      <c r="HF206" s="72">
        <f t="shared" si="7"/>
      </c>
      <c r="HG206" s="72">
        <f t="shared" si="7"/>
      </c>
      <c r="HH206" s="72">
        <f t="shared" si="7"/>
      </c>
      <c r="HI206" s="72">
        <f t="shared" si="7"/>
      </c>
      <c r="HJ206" s="72">
        <f t="shared" si="7"/>
      </c>
      <c r="HK206" s="72">
        <f t="shared" si="7"/>
      </c>
      <c r="HL206" s="72">
        <f t="shared" si="7"/>
      </c>
      <c r="HM206" s="72">
        <f t="shared" si="7"/>
      </c>
      <c r="HN206" s="72">
        <f t="shared" si="7"/>
      </c>
      <c r="HO206" s="72">
        <f t="shared" si="7"/>
      </c>
      <c r="HP206" s="72">
        <f t="shared" si="7"/>
      </c>
      <c r="HQ206" s="72">
        <f t="shared" si="7"/>
      </c>
      <c r="HR206" s="72">
        <f t="shared" si="7"/>
      </c>
      <c r="HS206" s="72">
        <f t="shared" si="7"/>
      </c>
      <c r="HT206" s="72">
        <f t="shared" si="7"/>
      </c>
      <c r="HU206" s="72">
        <f t="shared" si="7"/>
      </c>
      <c r="HV206" s="72">
        <f t="shared" si="7"/>
      </c>
      <c r="HW206" s="72">
        <f t="shared" si="7"/>
      </c>
      <c r="HX206" s="72">
        <f t="shared" si="7"/>
      </c>
      <c r="HY206" s="72">
        <f t="shared" si="7"/>
      </c>
      <c r="HZ206" s="72">
        <f t="shared" si="7"/>
      </c>
      <c r="IA206" s="72">
        <f t="shared" si="7"/>
      </c>
      <c r="IB206" s="72">
        <f t="shared" si="7"/>
      </c>
      <c r="IC206" s="72">
        <f t="shared" si="7"/>
      </c>
      <c r="ID206" s="72">
        <f t="shared" si="7"/>
      </c>
      <c r="IE206" s="72">
        <f t="shared" si="7"/>
      </c>
      <c r="IF206" s="72">
        <f t="shared" si="7"/>
      </c>
      <c r="IG206" s="72">
        <f t="shared" si="7"/>
      </c>
      <c r="IH206" s="72">
        <f t="shared" si="7"/>
      </c>
      <c r="II206" s="72">
        <f t="shared" si="7"/>
      </c>
      <c r="IJ206" s="72">
        <f t="shared" si="7"/>
      </c>
      <c r="IK206" s="72">
        <f t="shared" si="7"/>
      </c>
      <c r="IL206" s="72">
        <f t="shared" si="7"/>
      </c>
      <c r="IM206" s="72">
        <f t="shared" si="7"/>
      </c>
      <c r="IN206" s="72">
        <f t="shared" si="7"/>
      </c>
      <c r="IO206" s="72">
        <f t="shared" si="7"/>
      </c>
      <c r="IP206" s="72">
        <f t="shared" si="7"/>
      </c>
      <c r="IQ206" s="72">
        <f t="shared" si="7"/>
      </c>
      <c r="IR206" s="72">
        <f t="shared" si="7"/>
      </c>
      <c r="IS206" s="72">
        <f t="shared" si="7"/>
      </c>
      <c r="IT206" s="72">
        <f t="shared" si="7"/>
      </c>
      <c r="IU206" s="72">
        <f t="shared" si="7"/>
      </c>
      <c r="IV206" s="72">
        <f t="shared" si="7"/>
      </c>
    </row>
    <row r="207" spans="1:23" s="72" customFormat="1" ht="13.5">
      <c r="A207" s="67">
        <v>44104</v>
      </c>
      <c r="B207" s="71">
        <v>2020</v>
      </c>
      <c r="C207" s="30">
        <v>44104</v>
      </c>
      <c r="D207" s="25"/>
      <c r="E207" s="126"/>
      <c r="F207" s="125"/>
      <c r="G207" s="84">
        <v>1530.690576431134</v>
      </c>
      <c r="H207" s="85">
        <v>-0.01652939155375588</v>
      </c>
      <c r="I207" s="28"/>
      <c r="J207" s="40"/>
      <c r="K207" s="45"/>
      <c r="L207" s="50"/>
      <c r="M207" s="47"/>
      <c r="N207" s="97">
        <v>104.30086292492732</v>
      </c>
      <c r="O207" s="111">
        <v>-0.01652939155375588</v>
      </c>
      <c r="P207" s="122">
        <v>0.013410427966025873</v>
      </c>
      <c r="Q207" s="74"/>
      <c r="R207" s="139"/>
      <c r="S207" s="60"/>
      <c r="T207" s="131"/>
      <c r="U207" s="131"/>
      <c r="V207" s="5"/>
      <c r="W207" s="124"/>
    </row>
    <row r="208" spans="1:23" s="72" customFormat="1" ht="13.5">
      <c r="A208" s="67">
        <v>44196</v>
      </c>
      <c r="B208" s="71">
        <v>2020</v>
      </c>
      <c r="C208" s="30">
        <v>44196</v>
      </c>
      <c r="D208" s="25"/>
      <c r="E208" s="126"/>
      <c r="F208" s="125"/>
      <c r="G208" s="84">
        <v>1524.0886752553647</v>
      </c>
      <c r="H208" s="85">
        <v>-0.020392258139760533</v>
      </c>
      <c r="I208" s="28"/>
      <c r="J208" s="40"/>
      <c r="K208" s="45"/>
      <c r="L208" s="50"/>
      <c r="M208" s="47"/>
      <c r="N208" s="97">
        <v>103.85101107362547</v>
      </c>
      <c r="O208" s="111">
        <v>-0.020392258139760533</v>
      </c>
      <c r="P208" s="122">
        <v>-0.004313021375725645</v>
      </c>
      <c r="Q208" s="74"/>
      <c r="R208" s="139"/>
      <c r="S208" s="131"/>
      <c r="T208" s="131"/>
      <c r="U208" s="131"/>
      <c r="V208" s="5"/>
      <c r="W208" s="124"/>
    </row>
    <row r="209" spans="1:23" s="72" customFormat="1" ht="13.5">
      <c r="A209" s="67">
        <v>44286</v>
      </c>
      <c r="B209" s="71">
        <v>2021</v>
      </c>
      <c r="C209" s="30">
        <v>44286</v>
      </c>
      <c r="D209" s="25"/>
      <c r="E209" s="126"/>
      <c r="F209" s="125"/>
      <c r="G209" s="84">
        <v>1544.594980555725</v>
      </c>
      <c r="H209" s="85">
        <v>-0.007473976960002404</v>
      </c>
      <c r="I209" s="28"/>
      <c r="J209" s="40"/>
      <c r="K209" s="45"/>
      <c r="L209" s="50"/>
      <c r="M209" s="47"/>
      <c r="N209" s="97">
        <v>105.24830545249094</v>
      </c>
      <c r="O209" s="111">
        <v>-0.007473976960002404</v>
      </c>
      <c r="P209" s="122">
        <v>0.013454798026712123</v>
      </c>
      <c r="Q209" s="74"/>
      <c r="R209" s="139"/>
      <c r="S209" s="60"/>
      <c r="T209" s="131"/>
      <c r="U209" s="131"/>
      <c r="V209" s="5"/>
      <c r="W209" s="124"/>
    </row>
    <row r="210" spans="1:23" s="72" customFormat="1" ht="13.5">
      <c r="A210" s="67">
        <v>44377</v>
      </c>
      <c r="B210" s="71">
        <v>2021</v>
      </c>
      <c r="C210" s="30">
        <v>44377</v>
      </c>
      <c r="D210" s="25"/>
      <c r="E210" s="126"/>
      <c r="F210" s="125"/>
      <c r="G210" s="84">
        <v>1560.2836260142733</v>
      </c>
      <c r="H210" s="85">
        <v>0.033002829921482624</v>
      </c>
      <c r="I210" s="28"/>
      <c r="J210" s="40"/>
      <c r="K210" s="45"/>
      <c r="L210" s="50"/>
      <c r="M210" s="47"/>
      <c r="N210" s="97">
        <v>106.31732572650674</v>
      </c>
      <c r="O210" s="111">
        <v>0.033002829921482624</v>
      </c>
      <c r="P210" s="122">
        <v>0.010157125755325014</v>
      </c>
      <c r="Q210" s="74"/>
      <c r="R210" s="139"/>
      <c r="S210" s="60"/>
      <c r="T210" s="131"/>
      <c r="U210" s="131"/>
      <c r="V210" s="5"/>
      <c r="W210" s="124"/>
    </row>
    <row r="211" spans="1:23" s="72" customFormat="1" ht="13.5">
      <c r="A211" s="67">
        <v>44469</v>
      </c>
      <c r="B211" s="71">
        <v>2021</v>
      </c>
      <c r="C211" s="30">
        <v>44469</v>
      </c>
      <c r="D211" s="25"/>
      <c r="E211" s="126"/>
      <c r="F211" s="125"/>
      <c r="G211" s="84">
        <v>1573.6305016707474</v>
      </c>
      <c r="H211" s="85">
        <v>0.028052648850644513</v>
      </c>
      <c r="I211" s="28"/>
      <c r="J211" s="40"/>
      <c r="K211" s="45"/>
      <c r="L211" s="50"/>
      <c r="M211" s="47"/>
      <c r="N211" s="97">
        <v>107.2267784073795</v>
      </c>
      <c r="O211" s="111">
        <v>0.028052648850644513</v>
      </c>
      <c r="P211" s="122">
        <v>0.008554134282988457</v>
      </c>
      <c r="Q211" s="74"/>
      <c r="R211" s="139"/>
      <c r="S211" s="60"/>
      <c r="T211" s="131"/>
      <c r="U211" s="131"/>
      <c r="V211" s="5"/>
      <c r="W211" s="124"/>
    </row>
    <row r="212" spans="1:23" s="148" customFormat="1" ht="13.5">
      <c r="A212" s="140">
        <v>44561</v>
      </c>
      <c r="B212" s="141">
        <v>2021</v>
      </c>
      <c r="C212" s="44">
        <v>44561</v>
      </c>
      <c r="D212" s="45"/>
      <c r="E212" s="142"/>
      <c r="F212" s="143"/>
      <c r="G212" s="84">
        <v>1597.50196059348</v>
      </c>
      <c r="H212" s="85">
        <v>0.048168644338107525</v>
      </c>
      <c r="I212" s="47"/>
      <c r="J212" s="48"/>
      <c r="K212" s="45"/>
      <c r="L212" s="50"/>
      <c r="M212" s="47"/>
      <c r="N212" s="103">
        <v>108.8533734901838</v>
      </c>
      <c r="O212" s="111">
        <v>0.048168644338107525</v>
      </c>
      <c r="P212" s="122">
        <v>0.01516967223079746</v>
      </c>
      <c r="Q212" s="144"/>
      <c r="R212" s="145"/>
      <c r="S212" s="146"/>
      <c r="T212" s="133"/>
      <c r="U212" s="133"/>
      <c r="V212" s="49"/>
      <c r="W212" s="147"/>
    </row>
    <row r="213" spans="1:23" s="148" customFormat="1" ht="13.5">
      <c r="A213" s="140">
        <v>44651</v>
      </c>
      <c r="B213" s="141">
        <v>2022</v>
      </c>
      <c r="C213" s="44">
        <v>44651</v>
      </c>
      <c r="D213" s="45"/>
      <c r="E213" s="142"/>
      <c r="F213" s="143"/>
      <c r="G213" s="84">
        <v>1624.2614342674194</v>
      </c>
      <c r="H213" s="85">
        <v>0.0515775686924926</v>
      </c>
      <c r="I213" s="47"/>
      <c r="J213" s="48"/>
      <c r="K213" s="45"/>
      <c r="L213" s="50"/>
      <c r="M213" s="47"/>
      <c r="N213" s="103">
        <v>110.67675715673525</v>
      </c>
      <c r="O213" s="111">
        <v>0.0515775686924926</v>
      </c>
      <c r="P213" s="122">
        <v>0.0167508236822433</v>
      </c>
      <c r="Q213" s="144"/>
      <c r="R213" s="145"/>
      <c r="S213" s="146"/>
      <c r="T213" s="133"/>
      <c r="U213" s="133"/>
      <c r="V213" s="49"/>
      <c r="W213" s="147"/>
    </row>
    <row r="214" spans="1:23" s="148" customFormat="1" ht="13.5">
      <c r="A214" s="140">
        <v>44742</v>
      </c>
      <c r="B214" s="141">
        <v>2022</v>
      </c>
      <c r="C214" s="44">
        <v>44742</v>
      </c>
      <c r="D214" s="45"/>
      <c r="E214" s="142"/>
      <c r="F214" s="143"/>
      <c r="G214" s="84">
        <v>1631.4716985414575</v>
      </c>
      <c r="H214" s="85">
        <v>0.0456250846578665</v>
      </c>
      <c r="I214" s="47"/>
      <c r="J214" s="48"/>
      <c r="K214" s="45"/>
      <c r="L214" s="50"/>
      <c r="M214" s="47"/>
      <c r="N214" s="103">
        <v>111.168062713377</v>
      </c>
      <c r="O214" s="111">
        <v>0.0456250846578665</v>
      </c>
      <c r="P214" s="122">
        <v>0.0044391032883766</v>
      </c>
      <c r="Q214" s="144"/>
      <c r="R214" s="145"/>
      <c r="S214" s="133"/>
      <c r="T214" s="133"/>
      <c r="U214" s="149"/>
      <c r="V214" s="49"/>
      <c r="W214" s="147"/>
    </row>
    <row r="215" spans="1:23" s="148" customFormat="1" ht="13.5">
      <c r="A215" s="140">
        <v>44834</v>
      </c>
      <c r="B215" s="141">
        <v>2022</v>
      </c>
      <c r="C215" s="44">
        <v>44834</v>
      </c>
      <c r="D215" s="45"/>
      <c r="E215" s="142"/>
      <c r="F215" s="143"/>
      <c r="G215" s="84">
        <v>1669.77290526881</v>
      </c>
      <c r="H215" s="85">
        <v>0.0610959202277706</v>
      </c>
      <c r="I215" s="47"/>
      <c r="J215" s="48"/>
      <c r="K215" s="45"/>
      <c r="L215" s="50"/>
      <c r="M215" s="47"/>
      <c r="N215" s="103">
        <v>113.777897107238</v>
      </c>
      <c r="O215" s="111">
        <v>0.0610959202277706</v>
      </c>
      <c r="P215" s="122">
        <v>0.023476476338262</v>
      </c>
      <c r="Q215" s="144"/>
      <c r="R215" s="145"/>
      <c r="S215" s="133"/>
      <c r="T215" s="133"/>
      <c r="U215" s="149"/>
      <c r="V215" s="49"/>
      <c r="W215" s="147"/>
    </row>
    <row r="216" spans="1:23" s="148" customFormat="1" ht="13.5">
      <c r="A216" s="140">
        <v>44926</v>
      </c>
      <c r="B216" s="141">
        <v>2022</v>
      </c>
      <c r="C216" s="44">
        <v>44926</v>
      </c>
      <c r="D216" s="45"/>
      <c r="E216" s="142"/>
      <c r="F216" s="143"/>
      <c r="G216" s="84">
        <v>1786.40051671752</v>
      </c>
      <c r="H216" s="85">
        <v>0.11824621238891</v>
      </c>
      <c r="I216" s="47"/>
      <c r="J216" s="48"/>
      <c r="K216" s="45"/>
      <c r="L216" s="50"/>
      <c r="M216" s="47"/>
      <c r="N216" s="103">
        <v>121.72487261115</v>
      </c>
      <c r="O216" s="111">
        <v>0.11824621238891</v>
      </c>
      <c r="P216" s="122">
        <v>0.0698463911354041</v>
      </c>
      <c r="Q216" s="144"/>
      <c r="R216" s="145"/>
      <c r="S216" s="133"/>
      <c r="T216" s="133"/>
      <c r="U216" s="149"/>
      <c r="V216" s="49"/>
      <c r="W216" s="147"/>
    </row>
    <row r="217" spans="1:23" s="148" customFormat="1" ht="13.5">
      <c r="A217" s="140">
        <v>45016</v>
      </c>
      <c r="B217" s="157">
        <v>2022</v>
      </c>
      <c r="C217" s="156">
        <v>45016</v>
      </c>
      <c r="D217" s="155"/>
      <c r="E217" s="142"/>
      <c r="F217" s="143"/>
      <c r="G217" s="84">
        <v>1767.84409651125</v>
      </c>
      <c r="H217" s="85">
        <v>0.0883987387834424</v>
      </c>
      <c r="I217" s="47"/>
      <c r="J217" s="48"/>
      <c r="K217" s="45"/>
      <c r="L217" s="50"/>
      <c r="M217" s="47"/>
      <c r="N217" s="103">
        <v>120.460442902032</v>
      </c>
      <c r="O217" s="111">
        <v>0.0883987387834424</v>
      </c>
      <c r="P217" s="122">
        <v>-0.0103876034700046</v>
      </c>
      <c r="Q217" s="144"/>
      <c r="R217" s="145"/>
      <c r="S217" s="133"/>
      <c r="T217" s="133"/>
      <c r="U217" s="149"/>
      <c r="V217" s="49"/>
      <c r="W217" s="147"/>
    </row>
    <row r="218" spans="1:23" s="148" customFormat="1" ht="13.5">
      <c r="A218" s="140">
        <v>45107</v>
      </c>
      <c r="B218" s="157">
        <v>2023</v>
      </c>
      <c r="C218" s="44">
        <v>45107</v>
      </c>
      <c r="D218" s="45"/>
      <c r="E218" s="142"/>
      <c r="F218" s="143"/>
      <c r="G218" s="84">
        <v>1786.6332426810268</v>
      </c>
      <c r="H218" s="85">
        <v>0.095105262492924</v>
      </c>
      <c r="I218" s="47"/>
      <c r="J218" s="48"/>
      <c r="K218" s="45"/>
      <c r="L218" s="50"/>
      <c r="M218" s="47"/>
      <c r="N218" s="103">
        <v>121.74073049856206</v>
      </c>
      <c r="O218" s="111">
        <v>0.095105262492924</v>
      </c>
      <c r="P218" s="158">
        <v>0.010628282328094506</v>
      </c>
      <c r="Q218" s="133"/>
      <c r="R218" s="145"/>
      <c r="S218" s="154"/>
      <c r="T218" s="146"/>
      <c r="U218" s="149"/>
      <c r="V218" s="49"/>
      <c r="W218" s="147"/>
    </row>
    <row r="219" spans="1:23" s="148" customFormat="1" ht="13.5">
      <c r="A219" s="140">
        <v>45199</v>
      </c>
      <c r="B219" s="157">
        <v>2023</v>
      </c>
      <c r="C219" s="159">
        <v>45199</v>
      </c>
      <c r="D219" s="56"/>
      <c r="E219" s="150"/>
      <c r="F219" s="151"/>
      <c r="G219" s="86">
        <v>1808.3739288901188</v>
      </c>
      <c r="H219" s="129">
        <v>0.083005912471071</v>
      </c>
      <c r="I219" s="59"/>
      <c r="J219" s="152"/>
      <c r="K219" s="56"/>
      <c r="L219" s="57"/>
      <c r="M219" s="59"/>
      <c r="N219" s="153">
        <v>123.22213527566353</v>
      </c>
      <c r="O219" s="112">
        <v>0.083005912471071</v>
      </c>
      <c r="P219" s="136">
        <v>0.0121685221620957</v>
      </c>
      <c r="Q219" s="160"/>
      <c r="R219" s="149"/>
      <c r="S219" s="154"/>
      <c r="T219" s="146"/>
      <c r="U219" s="149"/>
      <c r="V219" s="49"/>
      <c r="W219" s="147"/>
    </row>
    <row r="220" spans="1:23" s="148" customFormat="1" ht="13.5">
      <c r="A220" s="140">
        <v>45291</v>
      </c>
      <c r="B220" s="157">
        <v>2023</v>
      </c>
      <c r="C220" s="159">
        <v>45291</v>
      </c>
      <c r="D220" s="56"/>
      <c r="E220" s="150"/>
      <c r="F220" s="151"/>
      <c r="G220" s="86">
        <v>1811.5823496044131</v>
      </c>
      <c r="H220" s="129">
        <v>0.014096409316523228</v>
      </c>
      <c r="I220" s="59"/>
      <c r="J220" s="152"/>
      <c r="K220" s="56"/>
      <c r="L220" s="57"/>
      <c r="M220" s="59"/>
      <c r="N220" s="153">
        <v>123.44075623948193</v>
      </c>
      <c r="O220" s="112">
        <v>0.014096409316523228</v>
      </c>
      <c r="P220" s="136">
        <v>0.0017742020403177516</v>
      </c>
      <c r="Q220" s="160"/>
      <c r="R220" s="149"/>
      <c r="S220" s="154"/>
      <c r="T220" s="146"/>
      <c r="U220" s="149"/>
      <c r="V220" s="49"/>
      <c r="W220" s="147"/>
    </row>
    <row r="221" spans="1:23" ht="13.5">
      <c r="A221" s="67"/>
      <c r="B221" s="71"/>
      <c r="C221" s="73" t="s">
        <v>77</v>
      </c>
      <c r="D221" s="28"/>
      <c r="E221" s="130"/>
      <c r="F221" s="130"/>
      <c r="G221" s="47"/>
      <c r="H221" s="85"/>
      <c r="I221" s="28"/>
      <c r="J221" s="28"/>
      <c r="K221" s="47"/>
      <c r="L221" s="47"/>
      <c r="M221" s="47"/>
      <c r="N221" s="113"/>
      <c r="O221" s="114"/>
      <c r="P221" s="114"/>
      <c r="Q221" s="74"/>
      <c r="R221" s="74"/>
      <c r="S221" s="138"/>
      <c r="W221" s="124"/>
    </row>
    <row r="223" spans="7:14" ht="12.75">
      <c r="G223" s="68"/>
      <c r="N223" s="68"/>
    </row>
    <row r="224" ht="12.75">
      <c r="G224" s="68"/>
    </row>
    <row r="225" ht="12.75">
      <c r="P225" s="123"/>
    </row>
    <row r="228" ht="12.75">
      <c r="Q228" s="92"/>
    </row>
  </sheetData>
  <sheetProtection/>
  <mergeCells count="3">
    <mergeCell ref="G4:H4"/>
    <mergeCell ref="J5:J7"/>
    <mergeCell ref="N5:N7"/>
  </mergeCells>
  <printOptions horizontalCentered="1"/>
  <pageMargins left="0" right="0" top="0.1968503937007874" bottom="0" header="0.5118110236220472" footer="0.5118110236220472"/>
  <pageSetup fitToHeight="1" fitToWidth="1" horizontalDpi="600" verticalDpi="600" orientation="portrait" paperSize="9"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Andy Wu (Economist)</cp:lastModifiedBy>
  <cp:lastPrinted>2015-10-21T12:57:05Z</cp:lastPrinted>
  <dcterms:created xsi:type="dcterms:W3CDTF">1999-12-10T14:20:59Z</dcterms:created>
  <dcterms:modified xsi:type="dcterms:W3CDTF">2024-01-24T17:47:44Z</dcterms:modified>
  <cp:category/>
  <cp:version/>
  <cp:contentType/>
  <cp:contentStatus/>
</cp:coreProperties>
</file>